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isha\Nextcloud\CDEU-DOCS\"/>
    </mc:Choice>
  </mc:AlternateContent>
  <bookViews>
    <workbookView xWindow="0" yWindow="0" windowWidth="28992" windowHeight="14208" activeTab="1"/>
  </bookViews>
  <sheets>
    <sheet name="RequestEGP" sheetId="1" r:id="rId1"/>
    <sheet name="RequestVMs" sheetId="2" r:id="rId2"/>
    <sheet name="NetworkRules" sheetId="6" r:id="rId3"/>
    <sheet name="DATA" sheetId="3" r:id="rId4"/>
  </sheets>
  <externalReferences>
    <externalReference r:id="rId5"/>
  </externalReferences>
  <definedNames>
    <definedName name="Backup_YES" localSheetId="2">#REF!</definedName>
    <definedName name="Backup_YES">DATA!$D$65:$E$65</definedName>
    <definedName name="CODE" localSheetId="2">[1]Sheet1!$H$2</definedName>
    <definedName name="CODE">RequestEGP!$J$2</definedName>
    <definedName name="DEV" localSheetId="2">#REF!</definedName>
    <definedName name="DEV">DATA!$C$30</definedName>
    <definedName name="G1S1" localSheetId="2">#REF!</definedName>
    <definedName name="G1S1">DATA!#REF!</definedName>
    <definedName name="G1S2" localSheetId="2">#REF!</definedName>
    <definedName name="G1S2">DATA!#REF!</definedName>
    <definedName name="G1S3" localSheetId="2">#REF!</definedName>
    <definedName name="G1S3">DATA!#REF!</definedName>
    <definedName name="G1S4" localSheetId="2">#REF!</definedName>
    <definedName name="G1S4">DATA!#REF!</definedName>
    <definedName name="G1S5" localSheetId="2">#REF!</definedName>
    <definedName name="G1S5">DATA!#REF!</definedName>
    <definedName name="G1S6" localSheetId="2">#REF!</definedName>
    <definedName name="G1S6">DATA!#REF!</definedName>
    <definedName name="G2S1" localSheetId="2">#REF!</definedName>
    <definedName name="G2S1">DATA!#REF!</definedName>
    <definedName name="G2S2" localSheetId="2">#REF!</definedName>
    <definedName name="G2S2">DATA!#REF!</definedName>
    <definedName name="G2S3" localSheetId="2">#REF!</definedName>
    <definedName name="G2S3">DATA!#REF!</definedName>
    <definedName name="G2S4" localSheetId="2">#REF!</definedName>
    <definedName name="G2S4">DATA!#REF!</definedName>
    <definedName name="G2S5" localSheetId="2">#REF!</definedName>
    <definedName name="G2S5">DATA!#REF!</definedName>
    <definedName name="G2S6" localSheetId="2">#REF!</definedName>
    <definedName name="G2S6">DATA!#REF!</definedName>
    <definedName name="Prod" localSheetId="2">#REF!</definedName>
    <definedName name="Prod">DATA!$C$32:$D$32</definedName>
    <definedName name="Test" localSheetId="2">#REF!</definedName>
    <definedName name="Test">DATA!$C$31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" l="1"/>
  <c r="J25" i="2"/>
  <c r="C56" i="3" l="1"/>
  <c r="C57" i="3"/>
  <c r="C58" i="3"/>
  <c r="C49" i="3" l="1"/>
  <c r="C48" i="3"/>
  <c r="C45" i="3"/>
  <c r="C37" i="3" l="1"/>
  <c r="C38" i="3"/>
  <c r="C39" i="3"/>
  <c r="C40" i="3"/>
  <c r="C41" i="3"/>
  <c r="C42" i="3"/>
  <c r="C43" i="3"/>
  <c r="C44" i="3"/>
  <c r="C46" i="3"/>
  <c r="C47" i="3"/>
  <c r="C50" i="3"/>
  <c r="C51" i="3"/>
  <c r="C52" i="3"/>
  <c r="C53" i="3"/>
  <c r="C54" i="3"/>
  <c r="C55" i="3"/>
  <c r="J2" i="1" l="1"/>
  <c r="G3" i="2" l="1"/>
  <c r="G6" i="2"/>
  <c r="G5" i="2"/>
  <c r="C6" i="2"/>
  <c r="C5" i="2"/>
  <c r="G4" i="2"/>
  <c r="C4" i="2"/>
  <c r="C3" i="2"/>
</calcChain>
</file>

<file path=xl/sharedStrings.xml><?xml version="1.0" encoding="utf-8"?>
<sst xmlns="http://schemas.openxmlformats.org/spreadsheetml/2006/main" count="301" uniqueCount="275">
  <si>
    <t>Име на ресурс</t>
  </si>
  <si>
    <t>Име на хост</t>
  </si>
  <si>
    <t>Физически ресурси</t>
  </si>
  <si>
    <t>VLAN</t>
  </si>
  <si>
    <t>Key</t>
  </si>
  <si>
    <t>Short Name</t>
  </si>
  <si>
    <t>Name</t>
  </si>
  <si>
    <t>Номер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</si>
  <si>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</si>
  <si>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</si>
  <si>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</si>
  <si>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</si>
  <si>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</si>
  <si>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</si>
  <si>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</si>
  <si>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</si>
  <si>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</si>
  <si>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</si>
  <si>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</si>
  <si>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</si>
  <si>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Hardware profile | Физически ресурси</t>
  </si>
  <si>
    <t>Вътрешен DNS</t>
  </si>
  <si>
    <t>Mail relay</t>
  </si>
  <si>
    <t>Backup</t>
  </si>
  <si>
    <t>Backup на виртуалната машина</t>
  </si>
  <si>
    <t>Седмично</t>
  </si>
  <si>
    <t>Месечно</t>
  </si>
  <si>
    <t>Тип 1</t>
  </si>
  <si>
    <t>Тип 2</t>
  </si>
  <si>
    <t>B1</t>
  </si>
  <si>
    <t>B2</t>
  </si>
  <si>
    <t>Честота на Архивиране</t>
  </si>
  <si>
    <t>Backup_YES</t>
  </si>
  <si>
    <t>Backup_NO</t>
  </si>
  <si>
    <t>Неприложимо</t>
  </si>
  <si>
    <t>УНК</t>
  </si>
  <si>
    <t>Ports</t>
  </si>
  <si>
    <t>Port Type</t>
  </si>
  <si>
    <t>Име на хост Свободна част</t>
  </si>
  <si>
    <t>OS</t>
  </si>
  <si>
    <t>OS1</t>
  </si>
  <si>
    <t>OS2</t>
  </si>
  <si>
    <t>OS3</t>
  </si>
  <si>
    <t>Дисков капацитет (Data Disk в GB)</t>
  </si>
  <si>
    <t>Full Name</t>
  </si>
  <si>
    <t>e</t>
  </si>
  <si>
    <t>g</t>
  </si>
  <si>
    <t>p</t>
  </si>
  <si>
    <t>Ограничено в брой символи от 3 до 6</t>
  </si>
  <si>
    <t>Internal IP address</t>
  </si>
  <si>
    <t>Real IP address</t>
  </si>
  <si>
    <t>DNS name</t>
  </si>
  <si>
    <t>Да</t>
  </si>
  <si>
    <t>172.30.1.101</t>
  </si>
  <si>
    <t>172.30.1.100</t>
  </si>
  <si>
    <t>172.30.1.102</t>
  </si>
  <si>
    <t>R13</t>
  </si>
  <si>
    <t>OS4</t>
  </si>
  <si>
    <t>IP address</t>
  </si>
  <si>
    <t>CentOS 7</t>
  </si>
  <si>
    <t>OS5</t>
  </si>
  <si>
    <t>OS6</t>
  </si>
  <si>
    <t>OS7</t>
  </si>
  <si>
    <t>OS8</t>
  </si>
  <si>
    <t>OS9</t>
  </si>
  <si>
    <t>Administrator/root password</t>
  </si>
  <si>
    <t>Description</t>
  </si>
  <si>
    <t>IP Network</t>
  </si>
  <si>
    <t>Default Gateway</t>
  </si>
  <si>
    <t>Available Hosts</t>
  </si>
  <si>
    <t>Portal/VPN user:</t>
  </si>
  <si>
    <t>Вътрешни услуги</t>
  </si>
  <si>
    <t>NTP сървър</t>
  </si>
  <si>
    <t>R14</t>
  </si>
  <si>
    <t>Operating System | Операционна система</t>
  </si>
  <si>
    <t>Operating System</t>
  </si>
  <si>
    <t>Data Disk | Диск за данни</t>
  </si>
  <si>
    <t>Data Disk, GB</t>
  </si>
  <si>
    <t>D1</t>
  </si>
  <si>
    <t>D2</t>
  </si>
  <si>
    <t>D3</t>
  </si>
  <si>
    <t>D4</t>
  </si>
  <si>
    <t>D5</t>
  </si>
  <si>
    <t>N/A</t>
  </si>
  <si>
    <t>R15</t>
  </si>
  <si>
    <t>R16</t>
  </si>
  <si>
    <t>R17</t>
  </si>
  <si>
    <t>R18</t>
  </si>
  <si>
    <t>R19</t>
  </si>
  <si>
    <t>ИНФОРМАЦИОННА СИСТЕМА</t>
  </si>
  <si>
    <t>Организация:</t>
  </si>
  <si>
    <t>Кратко име на проекта:</t>
  </si>
  <si>
    <t>ОРГАНИЗАЦИЯ</t>
  </si>
  <si>
    <t>Администратор на проекта:</t>
  </si>
  <si>
    <t>Парола:</t>
  </si>
  <si>
    <t>Email на администратора на проекта:</t>
  </si>
  <si>
    <t>Изчислителен профил на проекта:</t>
  </si>
  <si>
    <t>Мрежови профил на проекта:</t>
  </si>
  <si>
    <t>Дисково пространство:</t>
  </si>
  <si>
    <t>Ниво на достъп:</t>
  </si>
  <si>
    <t>Тип виртуални машини:</t>
  </si>
  <si>
    <t>Windows и Linux</t>
  </si>
  <si>
    <t>10 TB</t>
  </si>
  <si>
    <t>Ubuntu LTS 20.04</t>
  </si>
  <si>
    <t>x</t>
  </si>
  <si>
    <t>Organization Name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</si>
  <si>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</si>
  <si>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</si>
  <si>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</si>
  <si>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</si>
  <si>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</si>
  <si>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</si>
  <si>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</si>
  <si>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</si>
  <si>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</si>
  <si>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</si>
  <si>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</si>
  <si>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</si>
  <si>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T00</t>
  </si>
  <si>
    <t>Изчислителен профил</t>
  </si>
  <si>
    <t>Мрежови профил</t>
  </si>
  <si>
    <t>1-Tier (1 виртуална мрежа)</t>
  </si>
  <si>
    <t>3-Tier (3 виртуални мрежи)</t>
  </si>
  <si>
    <t>4-Tier (4 виртуални мрежи)</t>
  </si>
  <si>
    <t>2-Tier (2 виртуални мрежи)</t>
  </si>
  <si>
    <t>T0</t>
  </si>
  <si>
    <t>T1</t>
  </si>
  <si>
    <t>T2</t>
  </si>
  <si>
    <t>T3</t>
  </si>
  <si>
    <t>T4</t>
  </si>
  <si>
    <t>C0</t>
  </si>
  <si>
    <t>CS</t>
  </si>
  <si>
    <t>CM</t>
  </si>
  <si>
    <t>CB</t>
  </si>
  <si>
    <t>500 GB</t>
  </si>
  <si>
    <t>1 TB</t>
  </si>
  <si>
    <t>2 TB</t>
  </si>
  <si>
    <t>5 TB</t>
  </si>
  <si>
    <t>S1</t>
  </si>
  <si>
    <t>S2</t>
  </si>
  <si>
    <t>S3</t>
  </si>
  <si>
    <t>S4</t>
  </si>
  <si>
    <t>S5</t>
  </si>
  <si>
    <t>Storahe Size</t>
  </si>
  <si>
    <t>Profile</t>
  </si>
  <si>
    <t>Network Profile</t>
  </si>
  <si>
    <t>S0</t>
  </si>
  <si>
    <t>Дисково пространство</t>
  </si>
  <si>
    <t>Ниво на достъп</t>
  </si>
  <si>
    <t>A0</t>
  </si>
  <si>
    <t>A2</t>
  </si>
  <si>
    <t>A1</t>
  </si>
  <si>
    <t>Пълен достъп</t>
  </si>
  <si>
    <t>Пълен достъп без въможност за snapshot</t>
  </si>
  <si>
    <t>Access Level</t>
  </si>
  <si>
    <t>VM Type</t>
  </si>
  <si>
    <t>TY0</t>
  </si>
  <si>
    <t>TY1</t>
  </si>
  <si>
    <t>TY2</t>
  </si>
  <si>
    <t>Linux</t>
  </si>
  <si>
    <t>Тип виртуални машини</t>
  </si>
  <si>
    <t>1 vCPU, 4 GB RAM</t>
  </si>
  <si>
    <t>2 vCPU, 4 GB RAM</t>
  </si>
  <si>
    <t>4 vCPU, 4 GB RAM</t>
  </si>
  <si>
    <t>1 vCPU, 8 GB RAM</t>
  </si>
  <si>
    <t>1 vCPU, 16 GB RAM</t>
  </si>
  <si>
    <t>2 vCPU, 8 GB RAM</t>
  </si>
  <si>
    <t>2 vCPU, 16 GB RAM</t>
  </si>
  <si>
    <t>4 vCPU, 8 GB RAM</t>
  </si>
  <si>
    <t>4 vCPU, 16 GB RAM</t>
  </si>
  <si>
    <t>4 vCPU, 32 GB RAM</t>
  </si>
  <si>
    <t>8 vCPU - 8 GB RAM</t>
  </si>
  <si>
    <t>8 vCPU - 16 GB RAM</t>
  </si>
  <si>
    <t>8 vCPU - 32 GB RAM</t>
  </si>
  <si>
    <t>12 vCPU - 16 GB RAM</t>
  </si>
  <si>
    <t>12 vCPU - 32 GB RAM</t>
  </si>
  <si>
    <t>12 vCPU - 48 GB RAM</t>
  </si>
  <si>
    <t>12 vCPU - 64 GB RAM</t>
  </si>
  <si>
    <t>16 vCPU - 64 GB RAM</t>
  </si>
  <si>
    <t>16 vCPU - 32 GB RAM</t>
  </si>
  <si>
    <t>16 vCPU - 48 GB RAM</t>
  </si>
  <si>
    <t>20 vCPU - 48 GB RAM</t>
  </si>
  <si>
    <t>20 vCPU - 64 GB RAM</t>
  </si>
  <si>
    <t>C1R1</t>
  </si>
  <si>
    <t>C1R2</t>
  </si>
  <si>
    <t>C1R3</t>
  </si>
  <si>
    <t>C2R1</t>
  </si>
  <si>
    <t>C2R2</t>
  </si>
  <si>
    <t>C2R3</t>
  </si>
  <si>
    <t>C3R1</t>
  </si>
  <si>
    <t>C3R2</t>
  </si>
  <si>
    <t>C3R3</t>
  </si>
  <si>
    <t>C3R4</t>
  </si>
  <si>
    <t>C4R2</t>
  </si>
  <si>
    <t>C4R3</t>
  </si>
  <si>
    <t>C4R4</t>
  </si>
  <si>
    <t>C5R3</t>
  </si>
  <si>
    <t>C5R4</t>
  </si>
  <si>
    <t>C5R6</t>
  </si>
  <si>
    <t>C6R4</t>
  </si>
  <si>
    <t>C6R5</t>
  </si>
  <si>
    <t>C6R6</t>
  </si>
  <si>
    <t>C7R5</t>
  </si>
  <si>
    <t>C7R6</t>
  </si>
  <si>
    <t>R20</t>
  </si>
  <si>
    <t>R21</t>
  </si>
  <si>
    <t>R22</t>
  </si>
  <si>
    <t>Small (max стойности за една VM: 4 vCPU, 16 GB RAM)</t>
  </si>
  <si>
    <t>Big (max стойности за една VM: 20 vCPU, 64 GB RAM)</t>
  </si>
  <si>
    <t>Medium (max стойности за една VM: 8 vCPU, 32 GB RAM)</t>
  </si>
  <si>
    <t>T01_SEGA (Държавна агенция "Електронно управление")</t>
  </si>
  <si>
    <t>T02_CM (Министерски Съвет)</t>
  </si>
  <si>
    <t>T03_MRRB (Министерство на регионалното развитие и благоустройството)</t>
  </si>
  <si>
    <t>T04_EAFA (Изпълнителна агенция по рибарство и аквакултури)</t>
  </si>
  <si>
    <t>T05_SARS (Държавна агенция „Безопасност на движението по пътищата“)</t>
  </si>
  <si>
    <t>T06_SAMTS (Държавна агенция за метрологичен и технически надзор)</t>
  </si>
  <si>
    <t>T07_SARI ( Държавна агенция за научни изследвания и иновации)</t>
  </si>
  <si>
    <t>T08_MTITS (Министерство на транспорта, информационните технологии и съобщенията)</t>
  </si>
  <si>
    <t>T09_AOP (Агенция по обществени поръчки)</t>
  </si>
  <si>
    <t>T10_ME (Министерство на икономиката)</t>
  </si>
  <si>
    <t>T11_MH (Министерство на здравеопазването)</t>
  </si>
  <si>
    <t>T12_IAG (Изпълнителна агенция по горите)</t>
  </si>
  <si>
    <t>Ще използвате ли Load Balancing технология предоставена от Центъра за данни?</t>
  </si>
  <si>
    <t>LB0</t>
  </si>
  <si>
    <t>LB1</t>
  </si>
  <si>
    <t>LB2</t>
  </si>
  <si>
    <t>Не</t>
  </si>
  <si>
    <t>Load Balancing</t>
  </si>
  <si>
    <t>Oracle Linux 8.3</t>
  </si>
  <si>
    <t>Debian 10</t>
  </si>
  <si>
    <t>RedHat 7.0</t>
  </si>
  <si>
    <t>Windows Server 2012R2 Std</t>
  </si>
  <si>
    <t>Windows Server 2016 Std</t>
  </si>
  <si>
    <t>Windows Server 2019 Std</t>
  </si>
  <si>
    <t>Windows Server 2022 Std</t>
  </si>
  <si>
    <t>OS0</t>
  </si>
  <si>
    <t>Операционна система 1</t>
  </si>
  <si>
    <t>Операционна система 2</t>
  </si>
  <si>
    <t>Операционна система 3</t>
  </si>
  <si>
    <t>VLAN Tier1</t>
  </si>
  <si>
    <t>VLAN Tier2</t>
  </si>
  <si>
    <t>VLAN Tier3</t>
  </si>
  <si>
    <t>VLAN Tier4</t>
  </si>
  <si>
    <t>V1</t>
  </si>
  <si>
    <t>V2</t>
  </si>
  <si>
    <t>V3</t>
  </si>
  <si>
    <t>V4</t>
  </si>
  <si>
    <t>Връзка между мрежите</t>
  </si>
  <si>
    <t>Source Tier</t>
  </si>
  <si>
    <t>Destination Tier</t>
  </si>
  <si>
    <t>INET to Tier</t>
  </si>
  <si>
    <t>Връзка от Интернет към Tier</t>
  </si>
  <si>
    <t>Backup на ниво приложение</t>
  </si>
  <si>
    <t>https://ucsd.egov.bg</t>
  </si>
  <si>
    <t>https://dcr3c.egov.bg/</t>
  </si>
  <si>
    <t>Backup на ниво приложение (посочете приложението)</t>
  </si>
  <si>
    <t>Файлова система Windows</t>
  </si>
  <si>
    <t>Файлова система Linux</t>
  </si>
  <si>
    <t>MS SQL</t>
  </si>
  <si>
    <t>AB0</t>
  </si>
  <si>
    <t>AB1</t>
  </si>
  <si>
    <t>AB2</t>
  </si>
  <si>
    <t>AB3</t>
  </si>
  <si>
    <t>AB4</t>
  </si>
  <si>
    <t>Application</t>
  </si>
  <si>
    <t>Application Backup</t>
  </si>
  <si>
    <t>Допълнителна информация</t>
  </si>
  <si>
    <t>Друго: посочете в графа Допълнителна информация</t>
  </si>
  <si>
    <t>VM</t>
  </si>
  <si>
    <t>Schedule</t>
  </si>
  <si>
    <t>Retention</t>
  </si>
  <si>
    <t>Достъп до виртуалните машини през VPN и промяна на паролата на Администратор на проекта:</t>
  </si>
  <si>
    <t>Достъп до портал за създаване и управление на виртуални машини:</t>
  </si>
  <si>
    <t>T13</t>
  </si>
  <si>
    <t>T13_NSI (Национален статистически институт)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</si>
</sst>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-* #,##0\ _л_в_._-;\-* #,##0\ _л_в_._-;_-* &quot;-&quot;??\ _л_в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2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  <bgColor rgb="FFFFC7CE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1" applyNumberFormat="0" applyAlignment="0" applyProtection="0"/>
    <xf numFmtId="164" fontId="7" fillId="0" borderId="0" applyFont="0" applyFill="0" applyBorder="0" applyAlignment="0" applyProtection="0"/>
    <xf numFmtId="0" fontId="13" fillId="0" borderId="0"/>
    <xf numFmtId="0" fontId="14" fillId="7" borderId="1" applyProtection="0"/>
    <xf numFmtId="0" fontId="17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0" fontId="0" fillId="0" borderId="0" xfId="0" applyNumberFormat="1"/>
    <xf numFmtId="0" fontId="0" fillId="4" borderId="0" xfId="0" applyFill="1"/>
    <xf numFmtId="0" fontId="0" fillId="4" borderId="7" xfId="0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0" fontId="0" fillId="0" borderId="6" xfId="0" applyFill="1" applyBorder="1"/>
    <xf numFmtId="0" fontId="8" fillId="0" borderId="6" xfId="0" applyNumberFormat="1" applyFont="1" applyFill="1" applyBorder="1" applyAlignment="1">
      <alignment horizontal="left"/>
    </xf>
    <xf numFmtId="0" fontId="0" fillId="0" borderId="0" xfId="0" applyBorder="1"/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/>
    <xf numFmtId="0" fontId="9" fillId="3" borderId="0" xfId="0" applyFont="1" applyFill="1" applyBorder="1"/>
    <xf numFmtId="0" fontId="9" fillId="3" borderId="9" xfId="0" applyFont="1" applyFill="1" applyBorder="1"/>
    <xf numFmtId="0" fontId="0" fillId="0" borderId="1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0" fillId="4" borderId="0" xfId="0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5" borderId="19" xfId="0" applyFont="1" applyFill="1" applyBorder="1"/>
    <xf numFmtId="0" fontId="8" fillId="5" borderId="6" xfId="0" applyNumberFormat="1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9" fontId="8" fillId="5" borderId="20" xfId="0" applyNumberFormat="1" applyFont="1" applyFill="1" applyBorder="1" applyAlignment="1">
      <alignment horizontal="left"/>
    </xf>
    <xf numFmtId="0" fontId="12" fillId="0" borderId="14" xfId="0" applyFont="1" applyBorder="1"/>
    <xf numFmtId="0" fontId="12" fillId="0" borderId="16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0" borderId="19" xfId="0" applyBorder="1"/>
    <xf numFmtId="0" fontId="0" fillId="0" borderId="20" xfId="0" applyFill="1" applyBorder="1"/>
    <xf numFmtId="0" fontId="0" fillId="6" borderId="21" xfId="0" applyFill="1" applyBorder="1"/>
    <xf numFmtId="0" fontId="0" fillId="6" borderId="22" xfId="0" applyFill="1" applyBorder="1"/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left"/>
    </xf>
    <xf numFmtId="0" fontId="0" fillId="0" borderId="0" xfId="0"/>
    <xf numFmtId="0" fontId="16" fillId="0" borderId="23" xfId="0" applyFont="1" applyBorder="1" applyAlignment="1">
      <alignment horizontal="justify" vertical="center"/>
    </xf>
    <xf numFmtId="165" fontId="8" fillId="0" borderId="0" xfId="6" applyNumberFormat="1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16" fillId="0" borderId="24" xfId="0" applyFont="1" applyBorder="1" applyAlignment="1">
      <alignment horizontal="left" vertical="center"/>
    </xf>
    <xf numFmtId="0" fontId="17" fillId="0" borderId="24" xfId="5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1" fillId="0" borderId="28" xfId="0" applyFont="1" applyBorder="1"/>
    <xf numFmtId="0" fontId="0" fillId="0" borderId="2" xfId="0" applyBorder="1"/>
    <xf numFmtId="0" fontId="8" fillId="0" borderId="19" xfId="0" applyFont="1" applyFill="1" applyBorder="1"/>
    <xf numFmtId="0" fontId="8" fillId="0" borderId="6" xfId="0" applyFont="1" applyFill="1" applyBorder="1" applyAlignment="1">
      <alignment horizontal="left"/>
    </xf>
    <xf numFmtId="49" fontId="8" fillId="0" borderId="20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 vertical="center"/>
    </xf>
    <xf numFmtId="0" fontId="8" fillId="0" borderId="21" xfId="0" applyFont="1" applyFill="1" applyBorder="1"/>
    <xf numFmtId="0" fontId="8" fillId="0" borderId="29" xfId="0" applyNumberFormat="1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49" fontId="8" fillId="0" borderId="22" xfId="0" applyNumberFormat="1" applyFont="1" applyFill="1" applyBorder="1" applyAlignment="1">
      <alignment horizontal="left"/>
    </xf>
    <xf numFmtId="0" fontId="9" fillId="0" borderId="11" xfId="0" applyFont="1" applyFill="1" applyBorder="1"/>
    <xf numFmtId="0" fontId="9" fillId="0" borderId="12" xfId="0" applyFont="1" applyFill="1" applyBorder="1"/>
    <xf numFmtId="0" fontId="9" fillId="0" borderId="0" xfId="0" applyFont="1" applyFill="1" applyBorder="1"/>
    <xf numFmtId="0" fontId="9" fillId="0" borderId="13" xfId="0" applyFont="1" applyFill="1" applyBorder="1"/>
    <xf numFmtId="0" fontId="0" fillId="0" borderId="30" xfId="0" applyFill="1" applyBorder="1"/>
    <xf numFmtId="0" fontId="8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7" fillId="0" borderId="0" xfId="5" applyFill="1" applyBorder="1"/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wrapText="1"/>
    </xf>
    <xf numFmtId="0" fontId="0" fillId="0" borderId="0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Explanatory Text 2" xfId="4"/>
    <cellStyle name="Hyperlink" xfId="5" builtinId="8"/>
    <cellStyle name="Input" xfId="1" builtinId="20"/>
    <cellStyle name="Normal" xfId="0" builtinId="0"/>
    <cellStyle name="Normal 2" xfId="3"/>
  </cellStyles>
  <dxfs count="50"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at\office\Projects\BoyanaN\New\Zayavki\EGP11\RP_Zayavka_EGP11_Reg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questVMs"/>
      <sheetName val="NetworkRules"/>
      <sheetName val="DATA"/>
      <sheetName val="RP_Zayavka_EGP11_RegUX"/>
    </sheetNames>
    <sheetDataSet>
      <sheetData sheetId="0">
        <row r="2">
          <cell r="H2" t="str">
            <v>egp11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2" name="T_Request_One" displayName="T_Request_One" ref="B2:P8" totalsRowShown="0" headerRowDxfId="46">
  <autoFilter ref="B2:P8"/>
  <tableColumns count="15">
    <tableColumn id="1" name="Номер" dataDxfId="45" totalsRowDxfId="44"/>
    <tableColumn id="15" name="УНК" dataDxfId="43" totalsRowDxfId="42">
      <calculatedColumnFormula>CONCATENATE(T_Request_One[[#This Row],[Номер]],"---",CODE)</calculatedColumnFormula>
    </tableColumn>
    <tableColumn id="6" name="VLAN" dataDxfId="41" totalsRowDxfId="40"/>
    <tableColumn id="3" name="Име на ресурс"/>
    <tableColumn id="4" name="Име на хост Свободна част"/>
    <tableColumn id="16" name="Име на хост" dataDxfId="39">
      <calculatedColumnFormula>CONCATENATE(CODE,"-",T_Request_One[[#This Row],[Име на хост Свободна част]])</calculatedColumnFormula>
    </tableColumn>
    <tableColumn id="5" name="IP address"/>
    <tableColumn id="17" name="Administrator/root password" dataDxfId="38"/>
    <tableColumn id="18" name="Физически ресурси" dataDxfId="37"/>
    <tableColumn id="7" name="OS"/>
    <tableColumn id="21" name="Дисков капацитет (Data Disk в GB)"/>
    <tableColumn id="13" name="Backup на виртуалната машина"/>
    <tableColumn id="14" name="Честота на Архивиране"/>
    <tableColumn id="2" name="Backup на ниво приложение (посочете приложението)"/>
    <tableColumn id="19" name="Допълнителна информация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E4:F8" totalsRowShown="0">
  <autoFilter ref="E4:F8"/>
  <tableColumns count="2">
    <tableColumn id="1" name="Key"/>
    <tableColumn id="2" name="Profil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4" name="Table14" displayName="Table14" ref="H4:I9" totalsRowShown="0">
  <autoFilter ref="H4:I9"/>
  <tableColumns count="2">
    <tableColumn id="1" name="Key"/>
    <tableColumn id="2" name="Network Profil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5" name="Table15" displayName="Table15" ref="K4:L10" totalsRowShown="0">
  <autoFilter ref="K4:L10"/>
  <tableColumns count="2">
    <tableColumn id="1" name="Key"/>
    <tableColumn id="2" name="Storahe Siz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6" name="Table16" displayName="Table16" ref="B22:C25" totalsRowShown="0">
  <autoFilter ref="B22:C25"/>
  <tableColumns count="2">
    <tableColumn id="1" name="Key" dataDxfId="4"/>
    <tableColumn id="2" name="Access Level" dataDxf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Table17" displayName="Table17" ref="E22:F25" totalsRowShown="0">
  <autoFilter ref="E22:F25"/>
  <tableColumns count="2">
    <tableColumn id="1" name="Key"/>
    <tableColumn id="2" name="VM Typ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e19" displayName="Table19" ref="H22:I25" totalsRowShown="0">
  <autoFilter ref="H22:I25"/>
  <tableColumns count="2">
    <tableColumn id="1" name="Key"/>
    <tableColumn id="2" name="Load Balancing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" name="Т_Environment" displayName="Т_Environment" ref="B29:C33" totalsRowShown="0" headerRowDxfId="2">
  <autoFilter ref="B29:C33"/>
  <tableColumns count="2">
    <tableColumn id="1" name="Key" dataDxfId="1"/>
    <tableColumn id="5" name="VLAN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0" name="Table20" displayName="Table20" ref="H29:I34" totalsRowShown="0" headerRowDxfId="0">
  <autoFilter ref="H29:I34"/>
  <tableColumns count="2">
    <tableColumn id="1" name="Key"/>
    <tableColumn id="2" name="Applic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B4:E11" totalsRowShown="0" headerRowDxfId="36" dataDxfId="35" tableBorderDxfId="34">
  <autoFilter ref="B4:E11"/>
  <tableColumns count="4">
    <tableColumn id="1" name="Source Tier" dataDxfId="33"/>
    <tableColumn id="2" name="Destination Tier" dataDxfId="32"/>
    <tableColumn id="5" name="Port Type" dataDxfId="31"/>
    <tableColumn id="6" name="Ports" dataDxfId="30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B15:G18" totalsRowShown="0" headerRowDxfId="29" dataDxfId="28" tableBorderDxfId="27">
  <autoFilter ref="B15:G18"/>
  <tableColumns count="6">
    <tableColumn id="1" name="INET to Tier" dataDxfId="26"/>
    <tableColumn id="2" name="Internal IP address" dataDxfId="25"/>
    <tableColumn id="3" name="Port Type" dataDxfId="24"/>
    <tableColumn id="4" name="Ports" dataDxfId="23"/>
    <tableColumn id="5" name="Real IP address" dataDxfId="22"/>
    <tableColumn id="6" name="DNS name" dataDxfId="2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9" name="Table9" displayName="Table9" ref="B24:E28" totalsRowShown="0" headerRowDxfId="20">
  <autoFilter ref="B24:E28"/>
  <tableColumns count="4">
    <tableColumn id="1" name="VM"/>
    <tableColumn id="2" name="Application"/>
    <tableColumn id="3" name="Schedule"/>
    <tableColumn id="4" name="Retention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3" name="T_HWProfile" displayName="T_HWProfile" ref="B36:E58" totalsRowShown="0" headerRowDxfId="19">
  <autoFilter ref="B36:E58"/>
  <tableColumns count="4">
    <tableColumn id="1" name="Key" dataDxfId="18"/>
    <tableColumn id="2" name="Full Name" dataDxfId="17">
      <calculatedColumnFormula>CONCATENATE(T_HWProfile[[#This Row],[Short Name]]," - ",T_HWProfile[[#This Row],[Name]])</calculatedColumnFormula>
    </tableColumn>
    <tableColumn id="3" name="Name"/>
    <tableColumn id="4" name="Short Nam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64:E66" totalsRowShown="0" headerRowDxfId="16">
  <autoFilter ref="B64:E66"/>
  <tableColumns count="4">
    <tableColumn id="1" name="Key" dataDxfId="15"/>
    <tableColumn id="2" name="Short Name" dataDxfId="14"/>
    <tableColumn id="4" name="Тип 1"/>
    <tableColumn id="5" name="Тип 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Table4" displayName="Table4" ref="H37:I47" totalsRowShown="0">
  <autoFilter ref="H37:I47"/>
  <tableColumns count="2">
    <tableColumn id="1" name="Key" dataDxfId="13"/>
    <tableColumn id="2" name="Operating Syste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Table11" displayName="Table11" ref="E29:F34" totalsRowShown="0">
  <autoFilter ref="E29:F34"/>
  <tableColumns count="2">
    <tableColumn id="1" name="Key" dataDxfId="12"/>
    <tableColumn id="2" name="Data Disk, GB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B4:C18" totalsRowShown="0" headerRowDxfId="10" headerRowBorderDxfId="9" tableBorderDxfId="8" totalsRowBorderDxfId="7">
  <autoFilter ref="B4:C18"/>
  <tableColumns count="2">
    <tableColumn id="1" name="Key" dataDxfId="6"/>
    <tableColumn id="2" name="Organization Name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cr3c.egov.bg/" TargetMode="External"/><Relationship Id="rId1" Type="http://schemas.openxmlformats.org/officeDocument/2006/relationships/hyperlink" Target="https://ucsd.egov.bg/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13" Type="http://schemas.openxmlformats.org/officeDocument/2006/relationships/table" Target="../tables/table16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12" Type="http://schemas.openxmlformats.org/officeDocument/2006/relationships/table" Target="../tables/table15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Relationship Id="rId14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115" zoomScaleNormal="115" workbookViewId="0">
      <selection activeCell="C10" sqref="C10"/>
    </sheetView>
  </sheetViews>
  <sheetFormatPr defaultRowHeight="14.4" x14ac:dyDescent="0.3"/>
  <cols>
    <col min="1" max="1" width="6.33203125" customWidth="1"/>
    <col min="2" max="2" width="34.33203125" style="1" customWidth="1"/>
    <col min="3" max="3" width="61.33203125" style="1" customWidth="1"/>
    <col min="4" max="4" width="10.77734375" style="1" bestFit="1" customWidth="1"/>
    <col min="5" max="6" width="11.21875" style="1" bestFit="1" customWidth="1"/>
    <col min="7" max="8" width="10.6640625" bestFit="1" customWidth="1"/>
    <col min="15" max="15" width="8.88671875" customWidth="1"/>
    <col min="16" max="16" width="7.88671875" customWidth="1"/>
  </cols>
  <sheetData>
    <row r="1" spans="1:16" ht="15" thickBot="1" x14ac:dyDescent="0.35"/>
    <row r="2" spans="1:16" ht="92.4" thickBot="1" x14ac:dyDescent="0.35">
      <c r="D2" s="6" t="s">
        <v>45</v>
      </c>
      <c r="E2" s="6" t="s">
        <v>46</v>
      </c>
      <c r="F2" s="6" t="s">
        <v>47</v>
      </c>
      <c r="G2" s="6" t="s">
        <v>104</v>
      </c>
      <c r="H2" s="6" t="s">
        <v>104</v>
      </c>
      <c r="J2" s="83" t="str">
        <f>CONCATENATE(D2,E2,F2,G2,H2)</f>
        <v>egpxx</v>
      </c>
      <c r="K2" s="84"/>
      <c r="L2" s="84"/>
      <c r="M2" s="84"/>
      <c r="N2" s="84"/>
      <c r="O2" s="84"/>
      <c r="P2" s="85"/>
    </row>
    <row r="5" spans="1:16" ht="15" thickBot="1" x14ac:dyDescent="0.35">
      <c r="A5" s="1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9.8" thickBot="1" x14ac:dyDescent="0.35">
      <c r="A6" s="1"/>
      <c r="B6" s="86" t="s">
        <v>89</v>
      </c>
      <c r="C6" s="87"/>
      <c r="F6" s="50"/>
      <c r="G6" s="50"/>
      <c r="H6" s="50"/>
      <c r="I6" s="50"/>
      <c r="J6" s="50"/>
      <c r="K6" s="50"/>
      <c r="L6" s="50"/>
      <c r="M6" s="50"/>
      <c r="N6" s="50"/>
    </row>
    <row r="7" spans="1:16" ht="19.8" thickBot="1" x14ac:dyDescent="0.35">
      <c r="A7" s="1"/>
      <c r="B7" s="51" t="s">
        <v>90</v>
      </c>
      <c r="C7" s="56"/>
      <c r="F7" s="50"/>
      <c r="G7" s="50"/>
      <c r="H7" s="50"/>
      <c r="I7" s="50"/>
      <c r="J7" s="50"/>
      <c r="K7" s="50"/>
      <c r="L7" s="50"/>
      <c r="M7" s="50"/>
      <c r="N7" s="50"/>
    </row>
    <row r="8" spans="1:16" ht="19.8" thickBot="1" x14ac:dyDescent="0.35">
      <c r="A8" s="54"/>
      <c r="B8" s="51" t="s">
        <v>91</v>
      </c>
      <c r="C8" s="56"/>
      <c r="D8" s="54"/>
      <c r="E8" s="54"/>
      <c r="F8" s="20"/>
      <c r="G8" s="20"/>
      <c r="H8" s="20"/>
      <c r="I8" s="20"/>
      <c r="J8" s="20"/>
      <c r="K8" s="50"/>
      <c r="L8" s="50"/>
      <c r="M8" s="50"/>
      <c r="N8" s="50"/>
    </row>
    <row r="9" spans="1:16" ht="19.8" thickBot="1" x14ac:dyDescent="0.35">
      <c r="A9" s="54"/>
      <c r="B9" s="51" t="s">
        <v>93</v>
      </c>
      <c r="C9" s="57"/>
      <c r="D9" s="54"/>
      <c r="E9" s="54"/>
      <c r="F9" s="20"/>
      <c r="G9" s="20"/>
      <c r="H9" s="20"/>
      <c r="I9" s="20"/>
      <c r="J9" s="20"/>
      <c r="K9" s="50"/>
      <c r="L9" s="50"/>
      <c r="M9" s="50"/>
      <c r="N9" s="50"/>
    </row>
    <row r="10" spans="1:16" ht="19.8" thickBot="1" x14ac:dyDescent="0.35">
      <c r="A10" s="54"/>
      <c r="B10" s="51" t="s">
        <v>94</v>
      </c>
      <c r="C10" s="56"/>
      <c r="D10" s="54"/>
      <c r="E10" s="54"/>
      <c r="F10" s="20"/>
      <c r="G10" s="20"/>
      <c r="H10" s="20"/>
      <c r="I10" s="20"/>
      <c r="J10" s="20"/>
      <c r="K10" s="50"/>
      <c r="L10" s="50"/>
      <c r="M10" s="50"/>
      <c r="N10" s="50"/>
    </row>
    <row r="11" spans="1:16" ht="39" thickBot="1" x14ac:dyDescent="0.35">
      <c r="A11" s="54"/>
      <c r="B11" s="61" t="s">
        <v>95</v>
      </c>
      <c r="C11" s="57"/>
      <c r="D11" s="20"/>
      <c r="E11" s="54"/>
      <c r="F11" s="20"/>
      <c r="G11" s="20"/>
      <c r="H11" s="20"/>
      <c r="I11" s="54"/>
      <c r="J11" s="20"/>
      <c r="K11" s="50"/>
      <c r="L11" s="50"/>
      <c r="M11" s="50"/>
      <c r="N11" s="50"/>
    </row>
    <row r="12" spans="1:16" ht="39" thickBot="1" x14ac:dyDescent="0.35">
      <c r="A12" s="54"/>
      <c r="B12" s="61" t="s">
        <v>96</v>
      </c>
      <c r="C12" s="56"/>
      <c r="D12" s="20"/>
      <c r="E12" s="54"/>
      <c r="F12" s="20"/>
      <c r="G12" s="20"/>
      <c r="H12" s="20"/>
      <c r="I12" s="54"/>
      <c r="J12" s="20"/>
      <c r="K12" s="50"/>
      <c r="L12" s="50"/>
      <c r="M12" s="50"/>
      <c r="N12" s="50"/>
    </row>
    <row r="13" spans="1:16" ht="19.8" thickBot="1" x14ac:dyDescent="0.35">
      <c r="A13" s="55"/>
      <c r="B13" s="51" t="s">
        <v>97</v>
      </c>
      <c r="C13" s="56"/>
      <c r="D13" s="55"/>
      <c r="E13" s="54"/>
      <c r="F13" s="20"/>
      <c r="G13" s="20"/>
      <c r="H13" s="20"/>
      <c r="I13" s="54"/>
      <c r="J13" s="20"/>
      <c r="K13" s="50"/>
      <c r="L13" s="50"/>
      <c r="M13" s="50"/>
      <c r="N13" s="50"/>
    </row>
    <row r="14" spans="1:16" ht="19.8" thickBot="1" x14ac:dyDescent="0.35">
      <c r="A14" s="54"/>
      <c r="B14" s="51" t="s">
        <v>98</v>
      </c>
      <c r="C14" s="56"/>
      <c r="D14" s="20"/>
      <c r="E14" s="54"/>
      <c r="F14" s="20"/>
      <c r="G14" s="20"/>
      <c r="H14" s="20"/>
      <c r="I14" s="54"/>
      <c r="J14" s="20"/>
      <c r="K14" s="50"/>
      <c r="L14" s="50"/>
      <c r="M14" s="50"/>
      <c r="N14" s="50"/>
    </row>
    <row r="15" spans="1:16" ht="19.8" thickBot="1" x14ac:dyDescent="0.35">
      <c r="A15" s="54"/>
      <c r="B15" s="51" t="s">
        <v>99</v>
      </c>
      <c r="C15" s="56"/>
      <c r="D15" s="54"/>
      <c r="E15" s="54"/>
      <c r="F15" s="20"/>
      <c r="G15" s="20"/>
      <c r="H15" s="20"/>
      <c r="I15" s="20"/>
      <c r="J15" s="20"/>
      <c r="K15" s="50"/>
      <c r="L15" s="50"/>
      <c r="M15" s="50"/>
      <c r="N15" s="50"/>
    </row>
    <row r="16" spans="1:16" ht="19.8" thickBot="1" x14ac:dyDescent="0.35">
      <c r="A16" s="54"/>
      <c r="B16" s="51" t="s">
        <v>100</v>
      </c>
      <c r="C16" s="59"/>
      <c r="D16" s="54"/>
      <c r="E16" s="54"/>
      <c r="F16" s="20"/>
      <c r="G16" s="20"/>
      <c r="H16" s="20"/>
      <c r="I16" s="20"/>
      <c r="J16" s="20"/>
      <c r="K16" s="50"/>
      <c r="L16" s="50"/>
      <c r="M16" s="50"/>
      <c r="N16" s="50"/>
    </row>
    <row r="17" spans="2:3" ht="77.400000000000006" thickBot="1" x14ac:dyDescent="0.35">
      <c r="B17" s="58" t="s">
        <v>222</v>
      </c>
      <c r="C17" s="60"/>
    </row>
    <row r="18" spans="2:3" ht="19.8" thickBot="1" x14ac:dyDescent="0.35">
      <c r="B18" s="58" t="s">
        <v>236</v>
      </c>
      <c r="C18" s="60"/>
    </row>
    <row r="19" spans="2:3" ht="19.8" thickBot="1" x14ac:dyDescent="0.35">
      <c r="B19" s="58" t="s">
        <v>237</v>
      </c>
      <c r="C19" s="60"/>
    </row>
    <row r="20" spans="2:3" ht="19.8" thickBot="1" x14ac:dyDescent="0.35">
      <c r="B20" s="58" t="s">
        <v>238</v>
      </c>
      <c r="C20" s="60"/>
    </row>
  </sheetData>
  <mergeCells count="2">
    <mergeCell ref="J2:P2"/>
    <mergeCell ref="B6:C6"/>
  </mergeCells>
  <dataValidations count="5">
    <dataValidation allowBlank="1" showInputMessage="1" showErrorMessage="1" prompt="Въведете кратко име на проекта (латиница, без специални символи и шпация)" sqref="C8"/>
    <dataValidation allowBlank="1" showInputMessage="1" showErrorMessage="1" prompt="Потребителско име на администратора на проекта (не попълвайте, ще бъде назначено служебно)" sqref="C9"/>
    <dataValidation allowBlank="1" showInputMessage="1" showErrorMessage="1" prompt="Не попълвайте, ще бъде назначена служебно" sqref="C10"/>
    <dataValidation allowBlank="1" showInputMessage="1" showErrorMessage="1" prompt="Въведете служебен e-mail адрес" sqref="C11"/>
    <dataValidation type="list" allowBlank="1" showInputMessage="1" showErrorMessage="1" prompt="Изберете ОС, която ще използвате в проекта" sqref="C19">
      <formula1>$I$38:$I$47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ИЗБЕРЕТЕ ВАШАТА ОРГАНИЗАЦИЯ">
          <x14:formula1>
            <xm:f>DATA!$C$5:$C$17</xm:f>
          </x14:formula1>
          <xm:sqref>C7</xm:sqref>
        </x14:dataValidation>
        <x14:dataValidation type="list" allowBlank="1" showInputMessage="1" showErrorMessage="1" prompt="Изберете изчислителен профил на проекта">
          <x14:formula1>
            <xm:f>DATA!$F$5:$F$8</xm:f>
          </x14:formula1>
          <xm:sqref>C12</xm:sqref>
        </x14:dataValidation>
        <x14:dataValidation type="list" allowBlank="1" showInputMessage="1" showErrorMessage="1" prompt="Изберете мрежови профил на проекта">
          <x14:formula1>
            <xm:f>DATA!$I$5:$I$9</xm:f>
          </x14:formula1>
          <xm:sqref>C13</xm:sqref>
        </x14:dataValidation>
        <x14:dataValidation type="list" allowBlank="1" showInputMessage="1" showErrorMessage="1" prompt="Изберете необходимото дисково пространство за проекта">
          <x14:formula1>
            <xm:f>DATA!$L$5:$L$10</xm:f>
          </x14:formula1>
          <xm:sqref>C14</xm:sqref>
        </x14:dataValidation>
        <x14:dataValidation type="list" allowBlank="1" showInputMessage="1" showErrorMessage="1" prompt="Изберете ниво на достъп до проекта">
          <x14:formula1>
            <xm:f>DATA!$C$23:$C$25</xm:f>
          </x14:formula1>
          <xm:sqref>C15</xm:sqref>
        </x14:dataValidation>
        <x14:dataValidation type="list" allowBlank="1" showInputMessage="1" showErrorMessage="1" prompt="Изберете тип виртуални машини, които ще използвате в проекта">
          <x14:formula1>
            <xm:f>DATA!$F$23:$F$25</xm:f>
          </x14:formula1>
          <xm:sqref>C16</xm:sqref>
        </x14:dataValidation>
        <x14:dataValidation type="list" allowBlank="1" showInputMessage="1" showErrorMessage="1">
          <x14:formula1>
            <xm:f>DATA!$I$23:$I$25</xm:f>
          </x14:formula1>
          <xm:sqref>C17</xm:sqref>
        </x14:dataValidation>
        <x14:dataValidation type="list" allowBlank="1" showInputMessage="1" showErrorMessage="1" prompt="Изберете ОС, която ще използвате в проекта">
          <x14:formula1>
            <xm:f>DATA!$I$38:$I$47</xm:f>
          </x14:formula1>
          <xm:sqref>C20</xm:sqref>
        </x14:dataValidation>
        <x14:dataValidation type="list" allowBlank="1" showInputMessage="1" showErrorMessage="1" prompt="Изберете ОС, която ще използвате в проекта">
          <x14:formula1>
            <xm:f>DATA!$I$38:$I$47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tabSelected="1" zoomScale="85" zoomScaleNormal="85" workbookViewId="0">
      <selection activeCell="J25" sqref="J25"/>
    </sheetView>
  </sheetViews>
  <sheetFormatPr defaultRowHeight="14.4" x14ac:dyDescent="0.3"/>
  <cols>
    <col min="2" max="2" width="8.21875" customWidth="1"/>
    <col min="3" max="4" width="10.77734375" customWidth="1"/>
    <col min="5" max="5" width="24.77734375" customWidth="1"/>
    <col min="6" max="6" width="27.21875" customWidth="1"/>
    <col min="7" max="7" width="23.44140625" customWidth="1"/>
    <col min="8" max="8" width="20.5546875" customWidth="1"/>
    <col min="9" max="9" width="16.77734375" customWidth="1"/>
    <col min="10" max="10" width="26.6640625" customWidth="1"/>
    <col min="11" max="11" width="20.21875" customWidth="1"/>
    <col min="12" max="14" width="10.77734375" customWidth="1"/>
    <col min="15" max="15" width="22.6640625" style="50" customWidth="1"/>
    <col min="16" max="16" width="46.77734375" customWidth="1"/>
  </cols>
  <sheetData>
    <row r="1" spans="2:16" s="2" customFormat="1" ht="28.8" x14ac:dyDescent="0.3">
      <c r="F1" s="11" t="s">
        <v>48</v>
      </c>
    </row>
    <row r="2" spans="2:16" s="2" customFormat="1" ht="57.6" x14ac:dyDescent="0.3">
      <c r="B2" s="2" t="s">
        <v>7</v>
      </c>
      <c r="C2" s="8" t="s">
        <v>35</v>
      </c>
      <c r="D2" s="48" t="s">
        <v>3</v>
      </c>
      <c r="E2" s="48" t="s">
        <v>0</v>
      </c>
      <c r="F2" s="48" t="s">
        <v>38</v>
      </c>
      <c r="G2" s="8" t="s">
        <v>1</v>
      </c>
      <c r="H2" s="8" t="s">
        <v>58</v>
      </c>
      <c r="I2" s="8" t="s">
        <v>65</v>
      </c>
      <c r="J2" s="9" t="s">
        <v>2</v>
      </c>
      <c r="K2" s="9" t="s">
        <v>39</v>
      </c>
      <c r="L2" s="9" t="s">
        <v>43</v>
      </c>
      <c r="M2" s="9" t="s">
        <v>24</v>
      </c>
      <c r="N2" s="9" t="s">
        <v>31</v>
      </c>
      <c r="O2" s="9" t="s">
        <v>255</v>
      </c>
      <c r="P2" s="10" t="s">
        <v>266</v>
      </c>
    </row>
    <row r="3" spans="2:16" x14ac:dyDescent="0.3">
      <c r="B3" s="3">
        <v>1</v>
      </c>
      <c r="C3" s="3" t="str">
        <f>CONCATENATE(T_Request_One[[#This Row],[Номер]],"---",CODE)</f>
        <v>1---egpxx</v>
      </c>
      <c r="D3" s="47"/>
      <c r="E3" s="47"/>
      <c r="F3" s="47"/>
      <c r="G3" t="str">
        <f>CONCATENATE(CODE,"-",T_Request_One[[#This Row],[Име на хост Свободна част]])</f>
        <v>egpxx-</v>
      </c>
      <c r="I3" s="50"/>
      <c r="J3" s="20"/>
      <c r="K3" s="20"/>
      <c r="L3" s="20"/>
      <c r="M3" s="50"/>
      <c r="N3" s="50"/>
    </row>
    <row r="4" spans="2:16" x14ac:dyDescent="0.3">
      <c r="B4" s="3">
        <v>2</v>
      </c>
      <c r="C4" s="3" t="str">
        <f>CONCATENATE(T_Request_One[[#This Row],[Номер]],"---",CODE)</f>
        <v>2---egpxx</v>
      </c>
      <c r="D4" s="47"/>
      <c r="E4" s="52"/>
      <c r="F4" s="47"/>
      <c r="G4" t="str">
        <f>CONCATENATE(CODE,"-",T_Request_One[[#This Row],[Име на хост Свободна част]])</f>
        <v>egpxx-</v>
      </c>
      <c r="H4" s="50"/>
      <c r="I4" s="50"/>
      <c r="J4" s="20"/>
      <c r="K4" s="20"/>
      <c r="L4" s="20"/>
      <c r="M4" s="50"/>
      <c r="N4" s="50"/>
    </row>
    <row r="5" spans="2:16" x14ac:dyDescent="0.3">
      <c r="B5" s="3">
        <v>3</v>
      </c>
      <c r="C5" s="3" t="str">
        <f>CONCATENATE(T_Request_One[[#This Row],[Номер]],"---",CODE)</f>
        <v>3---egpxx</v>
      </c>
      <c r="D5" s="47"/>
      <c r="E5" s="47"/>
      <c r="F5" s="47"/>
      <c r="G5" s="50" t="str">
        <f>CONCATENATE(CODE,"-",T_Request_One[[#This Row],[Име на хост Свободна част]])</f>
        <v>egpxx-</v>
      </c>
      <c r="H5" s="28"/>
      <c r="I5" s="50"/>
      <c r="J5" s="20"/>
      <c r="K5" s="20"/>
      <c r="L5" s="20"/>
      <c r="M5" s="50"/>
      <c r="N5" s="50"/>
    </row>
    <row r="6" spans="2:16" x14ac:dyDescent="0.3">
      <c r="B6" s="3">
        <v>4</v>
      </c>
      <c r="C6" s="3" t="str">
        <f>CONCATENATE(T_Request_One[[#This Row],[Номер]],"---",CODE)</f>
        <v>4---egpxx</v>
      </c>
      <c r="D6" s="47"/>
      <c r="E6" s="47"/>
      <c r="F6" s="47"/>
      <c r="G6" s="50" t="str">
        <f>CONCATENATE(CODE,"-",T_Request_One[[#This Row],[Име на хост Свободна част]])</f>
        <v>egpxx-</v>
      </c>
      <c r="I6" s="50"/>
      <c r="J6" s="20"/>
      <c r="K6" s="20"/>
      <c r="L6" s="20"/>
      <c r="M6" s="50"/>
      <c r="N6" s="50"/>
    </row>
    <row r="7" spans="2:16" x14ac:dyDescent="0.3">
      <c r="B7" s="3"/>
      <c r="C7" s="7"/>
      <c r="D7" s="3"/>
      <c r="G7" s="12"/>
      <c r="I7" s="50"/>
    </row>
    <row r="8" spans="2:16" x14ac:dyDescent="0.3">
      <c r="B8" s="3"/>
      <c r="C8" s="7"/>
      <c r="D8" s="3"/>
      <c r="G8" s="12"/>
      <c r="I8" s="50"/>
      <c r="J8" s="17"/>
      <c r="K8" s="17"/>
      <c r="L8" s="17"/>
    </row>
    <row r="9" spans="2:16" x14ac:dyDescent="0.3">
      <c r="J9" s="17"/>
      <c r="K9" s="17"/>
      <c r="L9" s="17"/>
    </row>
    <row r="10" spans="2:16" x14ac:dyDescent="0.3">
      <c r="E10" s="15"/>
      <c r="J10" s="17"/>
      <c r="K10" s="17"/>
      <c r="L10" s="17"/>
    </row>
    <row r="11" spans="2:16" ht="15" thickBot="1" x14ac:dyDescent="0.35">
      <c r="J11" s="17"/>
      <c r="K11" s="17"/>
      <c r="L11" s="17"/>
    </row>
    <row r="12" spans="2:16" ht="15" thickBot="1" x14ac:dyDescent="0.35">
      <c r="E12" s="32" t="s">
        <v>66</v>
      </c>
      <c r="F12" s="33" t="s">
        <v>67</v>
      </c>
      <c r="G12" s="33" t="s">
        <v>68</v>
      </c>
      <c r="H12" s="34" t="s">
        <v>69</v>
      </c>
      <c r="I12" s="26"/>
      <c r="K12" s="17"/>
      <c r="L12" s="17"/>
    </row>
    <row r="13" spans="2:16" x14ac:dyDescent="0.3">
      <c r="E13" s="35" t="s">
        <v>239</v>
      </c>
      <c r="F13" s="36"/>
      <c r="G13" s="37"/>
      <c r="H13" s="38"/>
      <c r="I13" s="27"/>
      <c r="K13" s="17"/>
      <c r="L13" s="17"/>
    </row>
    <row r="14" spans="2:16" x14ac:dyDescent="0.3">
      <c r="E14" s="64" t="s">
        <v>240</v>
      </c>
      <c r="F14" s="19"/>
      <c r="G14" s="65"/>
      <c r="H14" s="66"/>
      <c r="I14" s="27"/>
      <c r="K14" s="17"/>
      <c r="L14" s="17"/>
    </row>
    <row r="15" spans="2:16" x14ac:dyDescent="0.3">
      <c r="E15" s="35" t="s">
        <v>241</v>
      </c>
      <c r="F15" s="36"/>
      <c r="G15" s="37"/>
      <c r="H15" s="38"/>
      <c r="I15" s="27"/>
      <c r="K15" s="17"/>
      <c r="L15" s="17"/>
    </row>
    <row r="16" spans="2:16" ht="15" thickBot="1" x14ac:dyDescent="0.35">
      <c r="E16" s="68" t="s">
        <v>242</v>
      </c>
      <c r="F16" s="69"/>
      <c r="G16" s="70"/>
      <c r="H16" s="71"/>
      <c r="I16" s="27"/>
      <c r="K16" s="17"/>
      <c r="L16" s="17"/>
    </row>
    <row r="17" spans="5:12" x14ac:dyDescent="0.3">
      <c r="J17" s="17"/>
      <c r="K17" s="17"/>
      <c r="L17" s="17"/>
    </row>
    <row r="18" spans="5:12" ht="43.2" x14ac:dyDescent="0.3">
      <c r="J18" s="80" t="s">
        <v>272</v>
      </c>
      <c r="K18" s="79" t="s">
        <v>253</v>
      </c>
      <c r="L18" s="17"/>
    </row>
    <row r="19" spans="5:12" x14ac:dyDescent="0.3">
      <c r="J19" s="81"/>
      <c r="K19" s="17"/>
      <c r="L19" s="17"/>
    </row>
    <row r="20" spans="5:12" ht="57.6" x14ac:dyDescent="0.3">
      <c r="J20" s="80" t="s">
        <v>271</v>
      </c>
      <c r="K20" s="79" t="s">
        <v>254</v>
      </c>
      <c r="L20" s="17"/>
    </row>
    <row r="21" spans="5:12" x14ac:dyDescent="0.3">
      <c r="J21" s="17"/>
      <c r="K21" s="17"/>
      <c r="L21" s="17"/>
    </row>
    <row r="22" spans="5:12" ht="15" thickBot="1" x14ac:dyDescent="0.35">
      <c r="K22" s="17"/>
      <c r="L22" s="17"/>
    </row>
    <row r="23" spans="5:12" ht="15" thickBot="1" x14ac:dyDescent="0.35">
      <c r="E23" s="39" t="s">
        <v>71</v>
      </c>
      <c r="F23" s="40" t="s">
        <v>58</v>
      </c>
      <c r="J23" s="62" t="s">
        <v>70</v>
      </c>
      <c r="K23" s="17"/>
      <c r="L23" s="17"/>
    </row>
    <row r="24" spans="5:12" ht="15" thickBot="1" x14ac:dyDescent="0.35">
      <c r="E24" s="41" t="s">
        <v>22</v>
      </c>
      <c r="F24" s="42" t="s">
        <v>54</v>
      </c>
      <c r="J24" s="63" t="str">
        <f>CONCATENATE(RequestEGP!C9,"@isep.local")</f>
        <v>@isep.local</v>
      </c>
      <c r="K24" s="17"/>
      <c r="L24" s="17"/>
    </row>
    <row r="25" spans="5:12" ht="15" thickBot="1" x14ac:dyDescent="0.35">
      <c r="E25" s="43" t="s">
        <v>21</v>
      </c>
      <c r="F25" s="44" t="s">
        <v>53</v>
      </c>
      <c r="J25" s="63">
        <f>RequestEGP!C10</f>
        <v>0</v>
      </c>
    </row>
    <row r="26" spans="5:12" ht="15" thickBot="1" x14ac:dyDescent="0.35">
      <c r="E26" s="45" t="s">
        <v>72</v>
      </c>
      <c r="F26" s="46" t="s">
        <v>55</v>
      </c>
    </row>
  </sheetData>
  <conditionalFormatting sqref="F7:F8">
    <cfRule type="duplicateValues" dxfId="49" priority="4"/>
  </conditionalFormatting>
  <conditionalFormatting sqref="F3:F5">
    <cfRule type="duplicateValues" dxfId="48" priority="2"/>
  </conditionalFormatting>
  <conditionalFormatting sqref="F6">
    <cfRule type="duplicateValues" dxfId="47" priority="1"/>
  </conditionalFormatting>
  <dataValidations count="3">
    <dataValidation type="textLength" allowBlank="1" showInputMessage="1" showErrorMessage="1" sqref="F7:F8">
      <formula1>3</formula1>
      <formula2>4</formula2>
    </dataValidation>
    <dataValidation type="textLength" allowBlank="1" showInputMessage="1" showErrorMessage="1" sqref="F3:F6">
      <formula1>3</formula1>
      <formula2>6</formula2>
    </dataValidation>
    <dataValidation type="list" allowBlank="1" showInputMessage="1" showErrorMessage="1" sqref="N3:N8">
      <formula1>INDIRECT($M3)</formula1>
    </dataValidation>
  </dataValidations>
  <hyperlinks>
    <hyperlink ref="K18" r:id="rId1"/>
    <hyperlink ref="K20" r:id="rId2"/>
  </hyperlinks>
  <pageMargins left="0.7" right="0.7" top="0.75" bottom="0.75" header="0.3" footer="0.3"/>
  <pageSetup paperSize="9" orientation="portrait"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DATA!$C$30:$C$33</xm:f>
          </x14:formula1>
          <xm:sqref>D3:D8</xm:sqref>
        </x14:dataValidation>
        <x14:dataValidation type="list" allowBlank="1">
          <x14:formula1>
            <xm:f>DATA!$C$37:$C$52</xm:f>
          </x14:formula1>
          <xm:sqref>J7:J8</xm:sqref>
        </x14:dataValidation>
        <x14:dataValidation type="list" allowBlank="1">
          <x14:formula1>
            <xm:f>DATA!$C$37:$C$53</xm:f>
          </x14:formula1>
          <xm:sqref>J3:J6</xm:sqref>
        </x14:dataValidation>
        <x14:dataValidation type="list" allowBlank="1" showInputMessage="1" showErrorMessage="1">
          <x14:formula1>
            <xm:f>DATA!$C$65:$C$66</xm:f>
          </x14:formula1>
          <xm:sqref>M3:M8</xm:sqref>
        </x14:dataValidation>
        <x14:dataValidation type="list" allowBlank="1" showInputMessage="1" showErrorMessage="1">
          <x14:formula1>
            <xm:f>DATA!$F$30:$F$34</xm:f>
          </x14:formula1>
          <xm:sqref>L3:L8</xm:sqref>
        </x14:dataValidation>
        <x14:dataValidation type="list" allowBlank="1" showInputMessage="1" showErrorMessage="1">
          <x14:formula1>
            <xm:f>DATA!$I$38:$I$47</xm:f>
          </x14:formula1>
          <xm:sqref>K3:K8</xm:sqref>
        </x14:dataValidation>
        <x14:dataValidation type="list" allowBlank="1" showInputMessage="1" showErrorMessage="1">
          <x14:formula1>
            <xm:f>DATA!$I$30:$I$34</xm:f>
          </x14:formula1>
          <xm:sqref>O3:O8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3"/>
  <sheetViews>
    <sheetView workbookViewId="0">
      <selection activeCell="C34" sqref="C34"/>
    </sheetView>
  </sheetViews>
  <sheetFormatPr defaultRowHeight="14.4" x14ac:dyDescent="0.3"/>
  <cols>
    <col min="2" max="2" width="26.21875" bestFit="1" customWidth="1"/>
    <col min="3" max="3" width="18.44140625" customWidth="1"/>
    <col min="4" max="4" width="14.88671875" customWidth="1"/>
    <col min="5" max="5" width="14.5546875" customWidth="1"/>
    <col min="6" max="6" width="18.44140625" customWidth="1"/>
    <col min="7" max="7" width="23" customWidth="1"/>
  </cols>
  <sheetData>
    <row r="3" spans="2:7" x14ac:dyDescent="0.3">
      <c r="B3" s="13" t="s">
        <v>247</v>
      </c>
    </row>
    <row r="4" spans="2:7" x14ac:dyDescent="0.3">
      <c r="B4" s="22" t="s">
        <v>248</v>
      </c>
      <c r="C4" s="22" t="s">
        <v>249</v>
      </c>
      <c r="D4" s="23" t="s">
        <v>37</v>
      </c>
      <c r="E4" s="24" t="s">
        <v>36</v>
      </c>
    </row>
    <row r="5" spans="2:7" x14ac:dyDescent="0.3">
      <c r="B5" s="25"/>
      <c r="C5" s="25"/>
      <c r="D5" s="25"/>
      <c r="E5" s="25"/>
    </row>
    <row r="6" spans="2:7" s="50" customFormat="1" x14ac:dyDescent="0.3">
      <c r="B6" s="25"/>
      <c r="C6" s="25"/>
      <c r="D6" s="25"/>
      <c r="E6" s="25"/>
    </row>
    <row r="7" spans="2:7" s="50" customFormat="1" x14ac:dyDescent="0.3">
      <c r="B7" s="25"/>
      <c r="C7" s="25"/>
      <c r="D7" s="76"/>
      <c r="E7" s="76"/>
    </row>
    <row r="8" spans="2:7" s="50" customFormat="1" x14ac:dyDescent="0.3">
      <c r="B8" s="25"/>
      <c r="C8" s="25"/>
      <c r="D8" s="76"/>
      <c r="E8" s="76"/>
    </row>
    <row r="9" spans="2:7" s="50" customFormat="1" x14ac:dyDescent="0.3">
      <c r="B9" s="25"/>
      <c r="C9" s="25"/>
      <c r="D9" s="76"/>
      <c r="E9" s="76"/>
    </row>
    <row r="10" spans="2:7" s="50" customFormat="1" x14ac:dyDescent="0.3">
      <c r="B10" s="25"/>
      <c r="C10" s="25"/>
      <c r="D10" s="76"/>
      <c r="E10" s="76"/>
    </row>
    <row r="11" spans="2:7" s="50" customFormat="1" x14ac:dyDescent="0.3">
      <c r="B11" s="25"/>
      <c r="C11" s="25"/>
      <c r="D11" s="76"/>
      <c r="E11" s="76"/>
    </row>
    <row r="14" spans="2:7" x14ac:dyDescent="0.3">
      <c r="B14" s="14" t="s">
        <v>251</v>
      </c>
      <c r="C14" s="14"/>
    </row>
    <row r="15" spans="2:7" x14ac:dyDescent="0.3">
      <c r="B15" s="22" t="s">
        <v>250</v>
      </c>
      <c r="C15" s="22" t="s">
        <v>49</v>
      </c>
      <c r="D15" s="22" t="s">
        <v>37</v>
      </c>
      <c r="E15" s="22" t="s">
        <v>36</v>
      </c>
      <c r="F15" s="22" t="s">
        <v>50</v>
      </c>
      <c r="G15" s="22" t="s">
        <v>51</v>
      </c>
    </row>
    <row r="16" spans="2:7" x14ac:dyDescent="0.3">
      <c r="B16" s="25"/>
      <c r="C16" s="25"/>
      <c r="D16" s="18"/>
      <c r="E16" s="18"/>
      <c r="F16" s="18"/>
      <c r="G16" s="18"/>
    </row>
    <row r="17" spans="2:7" s="50" customFormat="1" x14ac:dyDescent="0.3">
      <c r="B17" s="18"/>
      <c r="C17" s="18"/>
      <c r="D17" s="18"/>
      <c r="E17" s="18"/>
      <c r="F17" s="18"/>
      <c r="G17" s="18"/>
    </row>
    <row r="18" spans="2:7" x14ac:dyDescent="0.3">
      <c r="B18" s="18"/>
      <c r="C18" s="25"/>
      <c r="D18" s="25"/>
      <c r="E18" s="25"/>
      <c r="F18" s="25"/>
      <c r="G18" s="25"/>
    </row>
    <row r="20" spans="2:7" x14ac:dyDescent="0.3">
      <c r="B20" s="17"/>
      <c r="C20" s="17"/>
      <c r="D20" s="17"/>
      <c r="E20" s="17"/>
    </row>
    <row r="21" spans="2:7" x14ac:dyDescent="0.3">
      <c r="B21" s="77"/>
      <c r="C21" s="16"/>
      <c r="D21" s="17"/>
      <c r="E21" s="17"/>
    </row>
    <row r="22" spans="2:7" x14ac:dyDescent="0.3">
      <c r="B22" s="16"/>
      <c r="C22" s="16"/>
      <c r="D22" s="17"/>
      <c r="E22" s="17"/>
    </row>
    <row r="23" spans="2:7" x14ac:dyDescent="0.3">
      <c r="B23" s="29" t="s">
        <v>252</v>
      </c>
      <c r="C23" s="20"/>
      <c r="D23" s="20"/>
      <c r="E23" s="20"/>
    </row>
    <row r="24" spans="2:7" x14ac:dyDescent="0.3">
      <c r="B24" s="30" t="s">
        <v>268</v>
      </c>
      <c r="C24" s="31" t="s">
        <v>264</v>
      </c>
      <c r="D24" s="23" t="s">
        <v>269</v>
      </c>
      <c r="E24" s="23" t="s">
        <v>270</v>
      </c>
    </row>
    <row r="25" spans="2:7" x14ac:dyDescent="0.3">
      <c r="D25" s="17"/>
      <c r="E25" s="17"/>
    </row>
    <row r="26" spans="2:7" x14ac:dyDescent="0.3">
      <c r="B26" s="20"/>
      <c r="C26" s="20"/>
      <c r="E26" s="17"/>
    </row>
    <row r="27" spans="2:7" x14ac:dyDescent="0.3">
      <c r="B27" s="17"/>
      <c r="C27" s="17"/>
    </row>
    <row r="28" spans="2:7" x14ac:dyDescent="0.3">
      <c r="B28" s="17"/>
      <c r="C28" s="17"/>
    </row>
    <row r="29" spans="2:7" x14ac:dyDescent="0.3">
      <c r="B29" s="17"/>
      <c r="C29" s="17"/>
      <c r="D29" s="17"/>
      <c r="E29" s="17"/>
    </row>
    <row r="30" spans="2:7" x14ac:dyDescent="0.3">
      <c r="B30" s="74"/>
      <c r="C30" s="74"/>
      <c r="D30" s="74"/>
      <c r="E30" s="74"/>
    </row>
    <row r="31" spans="2:7" x14ac:dyDescent="0.3">
      <c r="B31" s="77"/>
      <c r="C31" s="17"/>
      <c r="D31" s="17"/>
      <c r="E31" s="78"/>
    </row>
    <row r="32" spans="2:7" x14ac:dyDescent="0.3">
      <c r="B32" s="17"/>
      <c r="C32" s="17"/>
      <c r="D32" s="17"/>
      <c r="E32" s="17"/>
    </row>
    <row r="33" spans="1:7" x14ac:dyDescent="0.3">
      <c r="B33" s="17"/>
      <c r="C33" s="17"/>
      <c r="D33" s="17"/>
      <c r="E33" s="17"/>
    </row>
    <row r="34" spans="1:7" x14ac:dyDescent="0.3">
      <c r="B34" s="17"/>
      <c r="C34" s="17"/>
      <c r="D34" s="17"/>
      <c r="E34" s="17"/>
    </row>
    <row r="35" spans="1:7" x14ac:dyDescent="0.3">
      <c r="B35" s="74"/>
      <c r="C35" s="74"/>
      <c r="D35" s="74"/>
      <c r="E35" s="74"/>
    </row>
    <row r="36" spans="1:7" x14ac:dyDescent="0.3">
      <c r="B36" s="77"/>
      <c r="C36" s="17"/>
      <c r="D36" s="17"/>
      <c r="E36" s="78"/>
    </row>
    <row r="46" spans="1:7" x14ac:dyDescent="0.3">
      <c r="A46" s="47"/>
      <c r="B46" s="47"/>
      <c r="C46" s="47"/>
      <c r="D46" s="47"/>
      <c r="E46" s="47"/>
      <c r="F46" s="47"/>
      <c r="G46" s="47"/>
    </row>
    <row r="47" spans="1:7" x14ac:dyDescent="0.3">
      <c r="A47" s="47"/>
      <c r="B47" s="17"/>
      <c r="C47" s="17"/>
      <c r="D47" s="17"/>
      <c r="E47" s="17"/>
      <c r="F47" s="47"/>
      <c r="G47" s="47"/>
    </row>
    <row r="48" spans="1:7" x14ac:dyDescent="0.3">
      <c r="A48" s="47"/>
      <c r="B48" s="72"/>
      <c r="C48" s="73"/>
      <c r="D48" s="74"/>
      <c r="E48" s="74"/>
      <c r="F48" s="74"/>
      <c r="G48" s="75"/>
    </row>
    <row r="49" spans="1:7" x14ac:dyDescent="0.3">
      <c r="A49" s="47"/>
      <c r="B49" s="47"/>
      <c r="C49" s="47"/>
      <c r="D49" s="17"/>
      <c r="E49" s="17"/>
      <c r="F49" s="17"/>
      <c r="G49" s="47"/>
    </row>
    <row r="50" spans="1:7" x14ac:dyDescent="0.3">
      <c r="A50" s="47"/>
      <c r="B50" s="17"/>
      <c r="C50" s="17"/>
      <c r="D50" s="17"/>
      <c r="E50" s="17"/>
      <c r="F50" s="17"/>
      <c r="G50" s="47"/>
    </row>
    <row r="51" spans="1:7" x14ac:dyDescent="0.3">
      <c r="A51" s="47"/>
      <c r="B51" s="17"/>
      <c r="C51" s="17"/>
      <c r="D51" s="47"/>
      <c r="E51" s="47"/>
      <c r="F51" s="17"/>
      <c r="G51" s="47"/>
    </row>
    <row r="52" spans="1:7" x14ac:dyDescent="0.3">
      <c r="A52" s="47"/>
      <c r="B52" s="17"/>
      <c r="C52" s="17"/>
      <c r="D52" s="47"/>
      <c r="E52" s="47"/>
      <c r="F52" s="17"/>
      <c r="G52" s="47"/>
    </row>
    <row r="53" spans="1:7" x14ac:dyDescent="0.3">
      <c r="A53" s="47"/>
      <c r="B53" s="47"/>
      <c r="C53" s="47"/>
      <c r="D53" s="47"/>
      <c r="E53" s="47"/>
      <c r="F53" s="47"/>
      <c r="G53" s="47"/>
    </row>
  </sheetData>
  <dataValidations count="5">
    <dataValidation type="list" allowBlank="1" showInputMessage="1" showErrorMessage="1" sqref="D5:D11 F49:F52">
      <formula1>"IP, TCP, UDP"</formula1>
    </dataValidation>
    <dataValidation type="list" allowBlank="1" showInputMessage="1" showErrorMessage="1" sqref="D16:D18">
      <formula1>"TCP,UDP,IP"</formula1>
    </dataValidation>
    <dataValidation type="list" allowBlank="1" showInputMessage="1" showErrorMessage="1" sqref="C21:C22">
      <formula1>"Да, Не"</formula1>
    </dataValidation>
    <dataValidation type="list" allowBlank="1" showInputMessage="1" showErrorMessage="1" sqref="D27:D28 D51:D52 B49:B50">
      <formula1>$D$25:$D$46</formula1>
    </dataValidation>
    <dataValidation type="list" allowBlank="1" showInputMessage="1" showErrorMessage="1" sqref="E27:E28 E51:E52 C49:C50">
      <formula1>$C$25:$C$46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DATA!$C$103:$C$108</xm:f>
          </x14:formula1>
          <xm:sqref>C25:C26</xm:sqref>
        </x14:dataValidation>
        <x14:dataValidation type="list" allowBlank="1" showInputMessage="1" showErrorMessage="1">
          <x14:formula1>
            <xm:f>RequestVMs!$G$3:$G$4</xm:f>
          </x14:formula1>
          <xm:sqref>D25 B51:B52 D49:D50</xm:sqref>
        </x14:dataValidation>
        <x14:dataValidation type="list" allowBlank="1" showInputMessage="1" showErrorMessage="1">
          <x14:formula1>
            <xm:f>RequestVMs!$E$13:$E$16</xm:f>
          </x14:formula1>
          <xm:sqref>B5:C11 B16:B18</xm:sqref>
        </x14:dataValidation>
        <x14:dataValidation type="list" allowBlank="1" showInputMessage="1" showErrorMessage="1">
          <x14:formula1>
            <xm:f>RequestVMs!$H$3:$H$8</xm:f>
          </x14:formula1>
          <xm:sqref>C51:C52 E49:E50 C27:C28 E25:E26 C16:C18</xm:sqref>
        </x14:dataValidation>
        <x14:dataValidation type="list" allowBlank="1" showInputMessage="1" showErrorMessage="1">
          <x14:formula1>
            <xm:f>RequestVMs!$G$3:$G$8</xm:f>
          </x14:formula1>
          <xm:sqref>B25:B28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2"/>
  <sheetViews>
    <sheetView zoomScale="81" zoomScaleNormal="81" workbookViewId="0">
      <selection activeCell="F43" sqref="F43"/>
    </sheetView>
  </sheetViews>
  <sheetFormatPr defaultRowHeight="14.4" x14ac:dyDescent="0.3"/>
  <cols>
    <col min="2" max="2" width="16.5546875" customWidth="1"/>
    <col min="3" max="3" width="51.6640625" customWidth="1"/>
    <col min="4" max="4" width="41.44140625" bestFit="1" customWidth="1"/>
    <col min="5" max="5" width="19.77734375" customWidth="1"/>
    <col min="6" max="6" width="50.6640625" customWidth="1"/>
    <col min="7" max="7" width="22.21875" customWidth="1"/>
    <col min="8" max="8" width="15.21875" bestFit="1" customWidth="1"/>
    <col min="9" max="9" width="24.88671875" bestFit="1" customWidth="1"/>
    <col min="10" max="10" width="12.21875" bestFit="1" customWidth="1"/>
    <col min="11" max="11" width="13" customWidth="1"/>
    <col min="12" max="12" width="26.33203125" customWidth="1"/>
    <col min="14" max="16" width="15.21875" bestFit="1" customWidth="1"/>
  </cols>
  <sheetData>
    <row r="1" spans="2:12" s="50" customFormat="1" x14ac:dyDescent="0.3"/>
    <row r="2" spans="2:12" s="50" customFormat="1" x14ac:dyDescent="0.3"/>
    <row r="3" spans="2:12" s="50" customFormat="1" ht="25.8" x14ac:dyDescent="0.3">
      <c r="B3" s="88" t="s">
        <v>92</v>
      </c>
      <c r="C3" s="88"/>
      <c r="E3" s="88" t="s">
        <v>119</v>
      </c>
      <c r="F3" s="88"/>
      <c r="H3" s="88" t="s">
        <v>120</v>
      </c>
      <c r="I3" s="88"/>
      <c r="K3" s="88" t="s">
        <v>147</v>
      </c>
      <c r="L3" s="88"/>
    </row>
    <row r="4" spans="2:12" s="50" customFormat="1" x14ac:dyDescent="0.3">
      <c r="B4" s="21" t="s">
        <v>4</v>
      </c>
      <c r="C4" s="53" t="s">
        <v>105</v>
      </c>
      <c r="E4" s="50" t="s">
        <v>4</v>
      </c>
      <c r="F4" s="50" t="s">
        <v>144</v>
      </c>
      <c r="H4" s="50" t="s">
        <v>4</v>
      </c>
      <c r="I4" s="50" t="s">
        <v>145</v>
      </c>
      <c r="K4" s="50" t="s">
        <v>4</v>
      </c>
      <c r="L4" s="50" t="s">
        <v>143</v>
      </c>
    </row>
    <row r="5" spans="2:12" s="50" customFormat="1" x14ac:dyDescent="0.3">
      <c r="B5" s="3" t="s">
        <v>118</v>
      </c>
      <c r="C5" s="3"/>
      <c r="E5" s="50" t="s">
        <v>130</v>
      </c>
      <c r="H5" s="50" t="s">
        <v>125</v>
      </c>
      <c r="K5" s="50" t="s">
        <v>146</v>
      </c>
    </row>
    <row r="6" spans="2:12" s="50" customFormat="1" x14ac:dyDescent="0.3">
      <c r="B6" s="3" t="s">
        <v>106</v>
      </c>
      <c r="C6" s="5" t="s">
        <v>210</v>
      </c>
      <c r="E6" s="50" t="s">
        <v>131</v>
      </c>
      <c r="F6" s="50" t="s">
        <v>207</v>
      </c>
      <c r="H6" s="50" t="s">
        <v>126</v>
      </c>
      <c r="I6" s="50" t="s">
        <v>121</v>
      </c>
      <c r="K6" s="50" t="s">
        <v>138</v>
      </c>
      <c r="L6" s="50" t="s">
        <v>134</v>
      </c>
    </row>
    <row r="7" spans="2:12" s="50" customFormat="1" x14ac:dyDescent="0.3">
      <c r="B7" s="3" t="s">
        <v>107</v>
      </c>
      <c r="C7" s="5" t="s">
        <v>211</v>
      </c>
      <c r="E7" s="50" t="s">
        <v>132</v>
      </c>
      <c r="F7" s="50" t="s">
        <v>209</v>
      </c>
      <c r="H7" s="50" t="s">
        <v>127</v>
      </c>
      <c r="I7" s="50" t="s">
        <v>124</v>
      </c>
      <c r="K7" s="50" t="s">
        <v>139</v>
      </c>
      <c r="L7" s="50" t="s">
        <v>135</v>
      </c>
    </row>
    <row r="8" spans="2:12" s="50" customFormat="1" x14ac:dyDescent="0.3">
      <c r="B8" s="3" t="s">
        <v>108</v>
      </c>
      <c r="C8" s="5" t="s">
        <v>212</v>
      </c>
      <c r="E8" s="50" t="s">
        <v>133</v>
      </c>
      <c r="F8" s="50" t="s">
        <v>208</v>
      </c>
      <c r="H8" s="50" t="s">
        <v>128</v>
      </c>
      <c r="I8" s="50" t="s">
        <v>122</v>
      </c>
      <c r="K8" s="50" t="s">
        <v>140</v>
      </c>
      <c r="L8" s="50" t="s">
        <v>136</v>
      </c>
    </row>
    <row r="9" spans="2:12" s="50" customFormat="1" x14ac:dyDescent="0.3">
      <c r="B9" s="3" t="s">
        <v>109</v>
      </c>
      <c r="C9" s="5" t="s">
        <v>213</v>
      </c>
      <c r="H9" s="50" t="s">
        <v>129</v>
      </c>
      <c r="I9" s="50" t="s">
        <v>123</v>
      </c>
      <c r="K9" s="50" t="s">
        <v>141</v>
      </c>
      <c r="L9" s="50" t="s">
        <v>137</v>
      </c>
    </row>
    <row r="10" spans="2:12" s="50" customFormat="1" x14ac:dyDescent="0.3">
      <c r="B10" s="3" t="s">
        <v>110</v>
      </c>
      <c r="C10" s="5" t="s">
        <v>214</v>
      </c>
      <c r="K10" s="50" t="s">
        <v>142</v>
      </c>
      <c r="L10" s="50" t="s">
        <v>102</v>
      </c>
    </row>
    <row r="11" spans="2:12" s="50" customFormat="1" x14ac:dyDescent="0.3">
      <c r="B11" s="3" t="s">
        <v>111</v>
      </c>
      <c r="C11" s="5" t="s">
        <v>215</v>
      </c>
    </row>
    <row r="12" spans="2:12" s="50" customFormat="1" x14ac:dyDescent="0.3">
      <c r="B12" s="3" t="s">
        <v>112</v>
      </c>
      <c r="C12" s="5" t="s">
        <v>216</v>
      </c>
    </row>
    <row r="13" spans="2:12" s="50" customFormat="1" x14ac:dyDescent="0.3">
      <c r="B13" s="3" t="s">
        <v>113</v>
      </c>
      <c r="C13" s="5" t="s">
        <v>217</v>
      </c>
    </row>
    <row r="14" spans="2:12" s="50" customFormat="1" x14ac:dyDescent="0.3">
      <c r="B14" s="3" t="s">
        <v>114</v>
      </c>
      <c r="C14" s="5" t="s">
        <v>218</v>
      </c>
    </row>
    <row r="15" spans="2:12" s="50" customFormat="1" x14ac:dyDescent="0.3">
      <c r="B15" s="3" t="s">
        <v>115</v>
      </c>
      <c r="C15" s="5" t="s">
        <v>219</v>
      </c>
    </row>
    <row r="16" spans="2:12" s="50" customFormat="1" x14ac:dyDescent="0.3">
      <c r="B16" s="3" t="s">
        <v>116</v>
      </c>
      <c r="C16" s="5" t="s">
        <v>220</v>
      </c>
    </row>
    <row r="17" spans="2:9" s="50" customFormat="1" x14ac:dyDescent="0.3">
      <c r="B17" s="3" t="s">
        <v>117</v>
      </c>
      <c r="C17" s="5" t="s">
        <v>221</v>
      </c>
    </row>
    <row r="18" spans="2:9" s="50" customFormat="1" x14ac:dyDescent="0.3">
      <c r="B18" s="3" t="s">
        <v>273</v>
      </c>
      <c r="C18" s="82" t="s">
        <v>274</v>
      </c>
    </row>
    <row r="19" spans="2:9" s="50" customFormat="1" x14ac:dyDescent="0.3">
      <c r="B19" s="3"/>
      <c r="C19" s="5"/>
    </row>
    <row r="20" spans="2:9" s="50" customFormat="1" x14ac:dyDescent="0.3">
      <c r="B20" s="3"/>
      <c r="C20" s="5"/>
    </row>
    <row r="21" spans="2:9" s="50" customFormat="1" ht="25.8" x14ac:dyDescent="0.3">
      <c r="B21" s="88" t="s">
        <v>148</v>
      </c>
      <c r="C21" s="88"/>
      <c r="E21" s="88" t="s">
        <v>160</v>
      </c>
      <c r="F21" s="88"/>
      <c r="H21" s="88" t="s">
        <v>227</v>
      </c>
      <c r="I21" s="88"/>
    </row>
    <row r="22" spans="2:9" s="50" customFormat="1" x14ac:dyDescent="0.3">
      <c r="B22" s="3" t="s">
        <v>4</v>
      </c>
      <c r="C22" s="5" t="s">
        <v>154</v>
      </c>
      <c r="E22" s="50" t="s">
        <v>4</v>
      </c>
      <c r="F22" s="50" t="s">
        <v>155</v>
      </c>
      <c r="H22" s="50" t="s">
        <v>4</v>
      </c>
      <c r="I22" s="50" t="s">
        <v>227</v>
      </c>
    </row>
    <row r="23" spans="2:9" s="50" customFormat="1" x14ac:dyDescent="0.3">
      <c r="B23" s="3" t="s">
        <v>149</v>
      </c>
      <c r="C23" s="5"/>
      <c r="E23" s="50" t="s">
        <v>156</v>
      </c>
      <c r="H23" s="50" t="s">
        <v>223</v>
      </c>
    </row>
    <row r="24" spans="2:9" s="50" customFormat="1" x14ac:dyDescent="0.3">
      <c r="B24" s="3" t="s">
        <v>151</v>
      </c>
      <c r="C24" s="5" t="s">
        <v>152</v>
      </c>
      <c r="E24" s="50" t="s">
        <v>157</v>
      </c>
      <c r="F24" s="50" t="s">
        <v>101</v>
      </c>
      <c r="H24" s="50" t="s">
        <v>224</v>
      </c>
      <c r="I24" s="50" t="s">
        <v>52</v>
      </c>
    </row>
    <row r="25" spans="2:9" s="50" customFormat="1" x14ac:dyDescent="0.3">
      <c r="B25" s="3" t="s">
        <v>150</v>
      </c>
      <c r="C25" s="5" t="s">
        <v>153</v>
      </c>
      <c r="E25" s="50" t="s">
        <v>158</v>
      </c>
      <c r="F25" s="50" t="s">
        <v>159</v>
      </c>
      <c r="H25" s="50" t="s">
        <v>225</v>
      </c>
      <c r="I25" s="50" t="s">
        <v>226</v>
      </c>
    </row>
    <row r="26" spans="2:9" s="50" customFormat="1" x14ac:dyDescent="0.3">
      <c r="B26" s="3"/>
      <c r="C26" s="5"/>
    </row>
    <row r="28" spans="2:9" ht="25.8" x14ac:dyDescent="0.3">
      <c r="B28" s="4" t="s">
        <v>3</v>
      </c>
      <c r="E28" s="4" t="s">
        <v>76</v>
      </c>
      <c r="H28" s="4" t="s">
        <v>265</v>
      </c>
    </row>
    <row r="29" spans="2:9" s="2" customFormat="1" x14ac:dyDescent="0.3">
      <c r="B29" s="2" t="s">
        <v>4</v>
      </c>
      <c r="C29" s="2" t="s">
        <v>3</v>
      </c>
      <c r="E29" s="1" t="s">
        <v>4</v>
      </c>
      <c r="F29" s="1" t="s">
        <v>77</v>
      </c>
      <c r="H29" s="2" t="s">
        <v>4</v>
      </c>
      <c r="I29" s="2" t="s">
        <v>264</v>
      </c>
    </row>
    <row r="30" spans="2:9" x14ac:dyDescent="0.3">
      <c r="B30" s="3" t="s">
        <v>243</v>
      </c>
      <c r="C30" t="s">
        <v>239</v>
      </c>
      <c r="E30" s="3" t="s">
        <v>78</v>
      </c>
      <c r="F30" s="3" t="s">
        <v>83</v>
      </c>
      <c r="H30" t="s">
        <v>259</v>
      </c>
    </row>
    <row r="31" spans="2:9" x14ac:dyDescent="0.3">
      <c r="B31" s="3" t="s">
        <v>244</v>
      </c>
      <c r="C31" s="50" t="s">
        <v>240</v>
      </c>
      <c r="E31" s="3" t="s">
        <v>79</v>
      </c>
      <c r="F31" s="3">
        <v>250</v>
      </c>
      <c r="H31" s="50" t="s">
        <v>260</v>
      </c>
      <c r="I31" t="s">
        <v>256</v>
      </c>
    </row>
    <row r="32" spans="2:9" x14ac:dyDescent="0.3">
      <c r="B32" s="3" t="s">
        <v>245</v>
      </c>
      <c r="C32" s="50" t="s">
        <v>241</v>
      </c>
      <c r="E32" s="3" t="s">
        <v>80</v>
      </c>
      <c r="F32" s="3">
        <v>500</v>
      </c>
      <c r="H32" s="50" t="s">
        <v>261</v>
      </c>
      <c r="I32" t="s">
        <v>257</v>
      </c>
    </row>
    <row r="33" spans="2:9" x14ac:dyDescent="0.3">
      <c r="B33" s="3" t="s">
        <v>246</v>
      </c>
      <c r="C33" s="50" t="s">
        <v>242</v>
      </c>
      <c r="E33" s="3" t="s">
        <v>81</v>
      </c>
      <c r="F33" s="3">
        <v>1024</v>
      </c>
      <c r="H33" s="50" t="s">
        <v>262</v>
      </c>
      <c r="I33" t="s">
        <v>258</v>
      </c>
    </row>
    <row r="34" spans="2:9" x14ac:dyDescent="0.3">
      <c r="E34" s="3" t="s">
        <v>82</v>
      </c>
      <c r="F34" s="3">
        <v>2048</v>
      </c>
      <c r="H34" s="50" t="s">
        <v>263</v>
      </c>
      <c r="I34" t="s">
        <v>267</v>
      </c>
    </row>
    <row r="35" spans="2:9" ht="25.8" x14ac:dyDescent="0.3">
      <c r="B35" s="4" t="s">
        <v>20</v>
      </c>
    </row>
    <row r="36" spans="2:9" s="1" customFormat="1" ht="25.8" x14ac:dyDescent="0.3">
      <c r="B36" s="1" t="s">
        <v>4</v>
      </c>
      <c r="C36" s="1" t="s">
        <v>44</v>
      </c>
      <c r="D36" s="1" t="s">
        <v>6</v>
      </c>
      <c r="E36" s="2" t="s">
        <v>5</v>
      </c>
      <c r="H36" s="4" t="s">
        <v>74</v>
      </c>
      <c r="I36"/>
    </row>
    <row r="37" spans="2:9" x14ac:dyDescent="0.3">
      <c r="B37" s="3" t="s">
        <v>8</v>
      </c>
      <c r="C37" s="5" t="str">
        <f>CONCATENATE(T_HWProfile[[#This Row],[Short Name]]," - ",T_HWProfile[[#This Row],[Name]])</f>
        <v>C1R1 - 1 vCPU, 4 GB RAM</v>
      </c>
      <c r="D37" t="s">
        <v>161</v>
      </c>
      <c r="E37" t="s">
        <v>183</v>
      </c>
      <c r="H37" s="1" t="s">
        <v>4</v>
      </c>
      <c r="I37" s="1" t="s">
        <v>75</v>
      </c>
    </row>
    <row r="38" spans="2:9" x14ac:dyDescent="0.3">
      <c r="B38" s="3" t="s">
        <v>9</v>
      </c>
      <c r="C38" s="5" t="str">
        <f>CONCATENATE(T_HWProfile[[#This Row],[Short Name]]," - ",T_HWProfile[[#This Row],[Name]])</f>
        <v>C1R2 - 1 vCPU, 8 GB RAM</v>
      </c>
      <c r="D38" t="s">
        <v>164</v>
      </c>
      <c r="E38" s="50" t="s">
        <v>184</v>
      </c>
      <c r="H38" s="3" t="s">
        <v>235</v>
      </c>
      <c r="I38" s="1"/>
    </row>
    <row r="39" spans="2:9" x14ac:dyDescent="0.3">
      <c r="B39" s="3" t="s">
        <v>10</v>
      </c>
      <c r="C39" s="5" t="str">
        <f>CONCATENATE(T_HWProfile[[#This Row],[Short Name]]," - ",T_HWProfile[[#This Row],[Name]])</f>
        <v>C1R3 - 1 vCPU, 16 GB RAM</v>
      </c>
      <c r="D39" t="s">
        <v>165</v>
      </c>
      <c r="E39" s="50" t="s">
        <v>185</v>
      </c>
      <c r="H39" s="3" t="s">
        <v>40</v>
      </c>
      <c r="I39" t="s">
        <v>59</v>
      </c>
    </row>
    <row r="40" spans="2:9" x14ac:dyDescent="0.3">
      <c r="B40" s="3" t="s">
        <v>11</v>
      </c>
      <c r="C40" s="5" t="str">
        <f>CONCATENATE(T_HWProfile[[#This Row],[Short Name]]," - ",T_HWProfile[[#This Row],[Name]])</f>
        <v>C2R1 - 2 vCPU, 4 GB RAM</v>
      </c>
      <c r="D40" t="s">
        <v>162</v>
      </c>
      <c r="E40" t="s">
        <v>186</v>
      </c>
      <c r="H40" s="3" t="s">
        <v>41</v>
      </c>
      <c r="I40" t="s">
        <v>103</v>
      </c>
    </row>
    <row r="41" spans="2:9" x14ac:dyDescent="0.3">
      <c r="B41" s="3" t="s">
        <v>12</v>
      </c>
      <c r="C41" s="5" t="str">
        <f>CONCATENATE(T_HWProfile[[#This Row],[Short Name]]," - ",T_HWProfile[[#This Row],[Name]])</f>
        <v>C2R2 - 2 vCPU, 8 GB RAM</v>
      </c>
      <c r="D41" t="s">
        <v>166</v>
      </c>
      <c r="E41" t="s">
        <v>187</v>
      </c>
      <c r="H41" s="3" t="s">
        <v>42</v>
      </c>
      <c r="I41" t="s">
        <v>228</v>
      </c>
    </row>
    <row r="42" spans="2:9" x14ac:dyDescent="0.3">
      <c r="B42" s="3" t="s">
        <v>13</v>
      </c>
      <c r="C42" s="5" t="str">
        <f>CONCATENATE(T_HWProfile[[#This Row],[Short Name]]," - ",T_HWProfile[[#This Row],[Name]])</f>
        <v>C2R3 - 2 vCPU, 16 GB RAM</v>
      </c>
      <c r="D42" t="s">
        <v>167</v>
      </c>
      <c r="E42" t="s">
        <v>188</v>
      </c>
      <c r="H42" s="3" t="s">
        <v>57</v>
      </c>
      <c r="I42" t="s">
        <v>229</v>
      </c>
    </row>
    <row r="43" spans="2:9" x14ac:dyDescent="0.3">
      <c r="B43" s="3" t="s">
        <v>14</v>
      </c>
      <c r="C43" s="5" t="str">
        <f>CONCATENATE(T_HWProfile[[#This Row],[Short Name]]," - ",T_HWProfile[[#This Row],[Name]])</f>
        <v>C3R1 - 4 vCPU, 4 GB RAM</v>
      </c>
      <c r="D43" t="s">
        <v>163</v>
      </c>
      <c r="E43" t="s">
        <v>189</v>
      </c>
      <c r="H43" s="3" t="s">
        <v>60</v>
      </c>
      <c r="I43" t="s">
        <v>230</v>
      </c>
    </row>
    <row r="44" spans="2:9" x14ac:dyDescent="0.3">
      <c r="B44" s="3" t="s">
        <v>15</v>
      </c>
      <c r="C44" s="5" t="str">
        <f>CONCATENATE(T_HWProfile[[#This Row],[Short Name]]," - ",T_HWProfile[[#This Row],[Name]])</f>
        <v>C3R2 - 4 vCPU, 8 GB RAM</v>
      </c>
      <c r="D44" t="s">
        <v>168</v>
      </c>
      <c r="E44" t="s">
        <v>190</v>
      </c>
      <c r="H44" s="3" t="s">
        <v>61</v>
      </c>
      <c r="I44" t="s">
        <v>231</v>
      </c>
    </row>
    <row r="45" spans="2:9" x14ac:dyDescent="0.3">
      <c r="B45" s="3" t="s">
        <v>16</v>
      </c>
      <c r="C45" s="49" t="str">
        <f>CONCATENATE(T_HWProfile[[#This Row],[Short Name]]," - ",T_HWProfile[[#This Row],[Name]])</f>
        <v>C3R3 - 4 vCPU, 16 GB RAM</v>
      </c>
      <c r="D45" t="s">
        <v>169</v>
      </c>
      <c r="E45" t="s">
        <v>191</v>
      </c>
      <c r="H45" s="3" t="s">
        <v>62</v>
      </c>
      <c r="I45" t="s">
        <v>232</v>
      </c>
    </row>
    <row r="46" spans="2:9" x14ac:dyDescent="0.3">
      <c r="B46" s="3" t="s">
        <v>17</v>
      </c>
      <c r="C46" s="5" t="str">
        <f>CONCATENATE(T_HWProfile[[#This Row],[Short Name]]," - ",T_HWProfile[[#This Row],[Name]])</f>
        <v>C3R4 - 4 vCPU, 32 GB RAM</v>
      </c>
      <c r="D46" t="s">
        <v>170</v>
      </c>
      <c r="E46" t="s">
        <v>192</v>
      </c>
      <c r="H46" s="3" t="s">
        <v>63</v>
      </c>
      <c r="I46" t="s">
        <v>233</v>
      </c>
    </row>
    <row r="47" spans="2:9" x14ac:dyDescent="0.3">
      <c r="B47" s="3" t="s">
        <v>18</v>
      </c>
      <c r="C47" s="5" t="str">
        <f>CONCATENATE(T_HWProfile[[#This Row],[Short Name]]," - ",T_HWProfile[[#This Row],[Name]])</f>
        <v>C4R2 - 8 vCPU - 8 GB RAM</v>
      </c>
      <c r="D47" t="s">
        <v>171</v>
      </c>
      <c r="E47" t="s">
        <v>193</v>
      </c>
      <c r="H47" s="3" t="s">
        <v>64</v>
      </c>
      <c r="I47" t="s">
        <v>234</v>
      </c>
    </row>
    <row r="48" spans="2:9" x14ac:dyDescent="0.3">
      <c r="B48" s="3" t="s">
        <v>19</v>
      </c>
      <c r="C48" s="49" t="str">
        <f>CONCATENATE(T_HWProfile[[#This Row],[Short Name]]," - ",T_HWProfile[[#This Row],[Name]])</f>
        <v>C4R3 - 8 vCPU - 16 GB RAM</v>
      </c>
      <c r="D48" t="s">
        <v>172</v>
      </c>
      <c r="E48" t="s">
        <v>194</v>
      </c>
    </row>
    <row r="49" spans="2:5" x14ac:dyDescent="0.3">
      <c r="B49" s="3" t="s">
        <v>56</v>
      </c>
      <c r="C49" s="49" t="str">
        <f>CONCATENATE(T_HWProfile[[#This Row],[Short Name]]," - ",T_HWProfile[[#This Row],[Name]])</f>
        <v>C4R4 - 8 vCPU - 32 GB RAM</v>
      </c>
      <c r="D49" t="s">
        <v>173</v>
      </c>
      <c r="E49" t="s">
        <v>195</v>
      </c>
    </row>
    <row r="50" spans="2:5" x14ac:dyDescent="0.3">
      <c r="B50" s="3" t="s">
        <v>73</v>
      </c>
      <c r="C50" s="5" t="str">
        <f>CONCATENATE(T_HWProfile[[#This Row],[Short Name]]," - ",T_HWProfile[[#This Row],[Name]])</f>
        <v>C5R3 - 12 vCPU - 16 GB RAM</v>
      </c>
      <c r="D50" t="s">
        <v>174</v>
      </c>
      <c r="E50" t="s">
        <v>196</v>
      </c>
    </row>
    <row r="51" spans="2:5" x14ac:dyDescent="0.3">
      <c r="B51" s="3" t="s">
        <v>84</v>
      </c>
      <c r="C51" s="5" t="str">
        <f>CONCATENATE(T_HWProfile[[#This Row],[Short Name]]," - ",T_HWProfile[[#This Row],[Name]])</f>
        <v>C5R4 - 12 vCPU - 32 GB RAM</v>
      </c>
      <c r="D51" t="s">
        <v>175</v>
      </c>
      <c r="E51" t="s">
        <v>197</v>
      </c>
    </row>
    <row r="52" spans="2:5" x14ac:dyDescent="0.3">
      <c r="B52" s="3" t="s">
        <v>85</v>
      </c>
      <c r="C52" s="5" t="str">
        <f>CONCATENATE(T_HWProfile[[#This Row],[Short Name]]," - ",T_HWProfile[[#This Row],[Name]])</f>
        <v>C5R4 - 12 vCPU - 48 GB RAM</v>
      </c>
      <c r="D52" t="s">
        <v>176</v>
      </c>
      <c r="E52" t="s">
        <v>197</v>
      </c>
    </row>
    <row r="53" spans="2:5" x14ac:dyDescent="0.3">
      <c r="B53" s="3" t="s">
        <v>86</v>
      </c>
      <c r="C53" s="5" t="str">
        <f>CONCATENATE(T_HWProfile[[#This Row],[Short Name]]," - ",T_HWProfile[[#This Row],[Name]])</f>
        <v>C5R6 - 12 vCPU - 64 GB RAM</v>
      </c>
      <c r="D53" t="s">
        <v>177</v>
      </c>
      <c r="E53" t="s">
        <v>198</v>
      </c>
    </row>
    <row r="54" spans="2:5" x14ac:dyDescent="0.3">
      <c r="B54" s="3" t="s">
        <v>87</v>
      </c>
      <c r="C54" s="49" t="str">
        <f>CONCATENATE(T_HWProfile[[#This Row],[Short Name]]," - ",T_HWProfile[[#This Row],[Name]])</f>
        <v>C6R4 - 16 vCPU - 32 GB RAM</v>
      </c>
      <c r="D54" t="s">
        <v>179</v>
      </c>
      <c r="E54" t="s">
        <v>199</v>
      </c>
    </row>
    <row r="55" spans="2:5" x14ac:dyDescent="0.3">
      <c r="B55" s="3" t="s">
        <v>88</v>
      </c>
      <c r="C55" s="49" t="str">
        <f>CONCATENATE(T_HWProfile[[#This Row],[Short Name]]," - ",T_HWProfile[[#This Row],[Name]])</f>
        <v>C6R5 - 16 vCPU - 48 GB RAM</v>
      </c>
      <c r="D55" t="s">
        <v>180</v>
      </c>
      <c r="E55" t="s">
        <v>200</v>
      </c>
    </row>
    <row r="56" spans="2:5" s="50" customFormat="1" x14ac:dyDescent="0.3">
      <c r="B56" s="3" t="s">
        <v>204</v>
      </c>
      <c r="C56" s="49" t="str">
        <f>CONCATENATE(T_HWProfile[[#This Row],[Short Name]]," - ",T_HWProfile[[#This Row],[Name]])</f>
        <v>C6R6 - 16 vCPU - 64 GB RAM</v>
      </c>
      <c r="D56" s="50" t="s">
        <v>178</v>
      </c>
      <c r="E56" s="50" t="s">
        <v>201</v>
      </c>
    </row>
    <row r="57" spans="2:5" s="50" customFormat="1" x14ac:dyDescent="0.3">
      <c r="B57" s="3" t="s">
        <v>205</v>
      </c>
      <c r="C57" s="49" t="str">
        <f>CONCATENATE(T_HWProfile[[#This Row],[Short Name]]," - ",T_HWProfile[[#This Row],[Name]])</f>
        <v>C7R5 - 20 vCPU - 48 GB RAM</v>
      </c>
      <c r="D57" s="50" t="s">
        <v>181</v>
      </c>
      <c r="E57" s="50" t="s">
        <v>202</v>
      </c>
    </row>
    <row r="58" spans="2:5" s="50" customFormat="1" x14ac:dyDescent="0.3">
      <c r="B58" s="3" t="s">
        <v>206</v>
      </c>
      <c r="C58" s="49" t="str">
        <f>CONCATENATE(T_HWProfile[[#This Row],[Short Name]]," - ",T_HWProfile[[#This Row],[Name]])</f>
        <v>C7R6 - 20 vCPU - 64 GB RAM</v>
      </c>
      <c r="D58" s="50" t="s">
        <v>182</v>
      </c>
      <c r="E58" s="50" t="s">
        <v>203</v>
      </c>
    </row>
    <row r="59" spans="2:5" x14ac:dyDescent="0.3">
      <c r="B59" s="3"/>
      <c r="C59" s="49"/>
    </row>
    <row r="60" spans="2:5" s="50" customFormat="1" x14ac:dyDescent="0.3">
      <c r="B60" s="3"/>
      <c r="C60" s="49"/>
    </row>
    <row r="61" spans="2:5" s="50" customFormat="1" x14ac:dyDescent="0.3">
      <c r="B61" s="3"/>
      <c r="C61" s="49"/>
    </row>
    <row r="62" spans="2:5" s="50" customFormat="1" x14ac:dyDescent="0.3">
      <c r="B62" s="3"/>
      <c r="C62" s="5"/>
    </row>
    <row r="63" spans="2:5" ht="25.8" x14ac:dyDescent="0.3">
      <c r="B63" s="4" t="s">
        <v>23</v>
      </c>
    </row>
    <row r="64" spans="2:5" x14ac:dyDescent="0.3">
      <c r="B64" s="1" t="s">
        <v>4</v>
      </c>
      <c r="C64" s="1" t="s">
        <v>5</v>
      </c>
      <c r="D64" s="1" t="s">
        <v>27</v>
      </c>
      <c r="E64" s="1" t="s">
        <v>28</v>
      </c>
    </row>
    <row r="65" spans="2:5" ht="12.6" customHeight="1" x14ac:dyDescent="0.3">
      <c r="B65" s="3" t="s">
        <v>29</v>
      </c>
      <c r="C65" s="3" t="s">
        <v>32</v>
      </c>
      <c r="D65" t="s">
        <v>25</v>
      </c>
      <c r="E65" t="s">
        <v>26</v>
      </c>
    </row>
    <row r="66" spans="2:5" s="50" customFormat="1" ht="12.6" customHeight="1" x14ac:dyDescent="0.3">
      <c r="B66" s="3" t="s">
        <v>30</v>
      </c>
      <c r="C66" s="3" t="s">
        <v>33</v>
      </c>
      <c r="D66" t="s">
        <v>34</v>
      </c>
      <c r="E66"/>
    </row>
    <row r="67" spans="2:5" ht="12.6" customHeight="1" x14ac:dyDescent="0.3"/>
    <row r="68" spans="2:5" ht="12.6" customHeight="1" x14ac:dyDescent="0.3"/>
    <row r="69" spans="2:5" ht="12.6" customHeight="1" x14ac:dyDescent="0.3"/>
    <row r="70" spans="2:5" ht="12.6" customHeight="1" x14ac:dyDescent="0.3"/>
    <row r="71" spans="2:5" ht="12.6" customHeight="1" x14ac:dyDescent="0.3"/>
    <row r="72" spans="2:5" ht="12.6" customHeight="1" x14ac:dyDescent="0.3"/>
    <row r="73" spans="2:5" ht="12.6" customHeight="1" x14ac:dyDescent="0.3"/>
    <row r="74" spans="2:5" ht="12.6" customHeight="1" x14ac:dyDescent="0.3"/>
    <row r="75" spans="2:5" ht="12.6" customHeight="1" x14ac:dyDescent="0.3"/>
    <row r="76" spans="2:5" ht="12.6" customHeight="1" x14ac:dyDescent="0.3">
      <c r="B76" s="3"/>
    </row>
    <row r="77" spans="2:5" ht="12.6" customHeight="1" x14ac:dyDescent="0.3">
      <c r="B77" s="3"/>
    </row>
    <row r="78" spans="2:5" ht="12.6" customHeight="1" x14ac:dyDescent="0.3">
      <c r="B78" s="3"/>
      <c r="C78" s="50"/>
    </row>
    <row r="79" spans="2:5" ht="12.6" customHeight="1" x14ac:dyDescent="0.3">
      <c r="B79" s="3"/>
    </row>
    <row r="80" spans="2:5" ht="12.6" customHeight="1" x14ac:dyDescent="0.3">
      <c r="B80" s="3"/>
    </row>
    <row r="81" spans="2:3" ht="12.6" customHeight="1" x14ac:dyDescent="0.3">
      <c r="B81" s="3"/>
    </row>
    <row r="83" spans="2:3" ht="12.6" customHeight="1" x14ac:dyDescent="0.3"/>
    <row r="84" spans="2:3" ht="12.6" customHeight="1" x14ac:dyDescent="0.3"/>
    <row r="85" spans="2:3" ht="12.6" customHeight="1" x14ac:dyDescent="0.3"/>
    <row r="86" spans="2:3" ht="12.6" customHeight="1" x14ac:dyDescent="0.3"/>
    <row r="87" spans="2:3" ht="12.6" customHeight="1" x14ac:dyDescent="0.3"/>
    <row r="88" spans="2:3" ht="12.6" customHeight="1" x14ac:dyDescent="0.3"/>
    <row r="89" spans="2:3" ht="12.6" customHeight="1" x14ac:dyDescent="0.3">
      <c r="B89" s="3"/>
      <c r="C89" s="3"/>
    </row>
    <row r="90" spans="2:3" ht="12.6" customHeight="1" x14ac:dyDescent="0.3">
      <c r="B90" s="3"/>
      <c r="C90" s="3"/>
    </row>
    <row r="91" spans="2:3" ht="12.6" customHeight="1" x14ac:dyDescent="0.3">
      <c r="B91" s="3"/>
      <c r="C91" s="3"/>
    </row>
    <row r="92" spans="2:3" ht="12.6" customHeight="1" x14ac:dyDescent="0.3">
      <c r="B92" s="3"/>
      <c r="C92" s="3"/>
    </row>
    <row r="93" spans="2:3" ht="12.6" customHeight="1" x14ac:dyDescent="0.3">
      <c r="B93" s="3"/>
      <c r="C93" s="3"/>
    </row>
    <row r="96" spans="2:3" s="1" customFormat="1" x14ac:dyDescent="0.3"/>
    <row r="101" spans="3:4" ht="25.8" x14ac:dyDescent="0.3">
      <c r="C101" s="4"/>
    </row>
    <row r="102" spans="3:4" x14ac:dyDescent="0.3">
      <c r="C102" s="67"/>
      <c r="D102" s="67"/>
    </row>
  </sheetData>
  <mergeCells count="7">
    <mergeCell ref="B3:C3"/>
    <mergeCell ref="E3:F3"/>
    <mergeCell ref="H3:I3"/>
    <mergeCell ref="K3:L3"/>
    <mergeCell ref="B21:C21"/>
    <mergeCell ref="E21:F21"/>
    <mergeCell ref="H21:I21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RequestEGP</vt:lpstr>
      <vt:lpstr>RequestVMs</vt:lpstr>
      <vt:lpstr>NetworkRules</vt:lpstr>
      <vt:lpstr>DATA</vt:lpstr>
      <vt:lpstr>Backup_YES</vt:lpstr>
      <vt:lpstr>CODE</vt:lpstr>
      <vt:lpstr>DEV</vt:lpstr>
      <vt:lpstr>Prod</vt:lpstr>
      <vt:lpstr>Test</vt:lpstr>
    </vt:vector>
  </TitlesOfParts>
  <Company>CNSys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Petromir Ivanov</dc:creator>
  <cp:lastModifiedBy>Grigoriy Keshelava</cp:lastModifiedBy>
  <dcterms:created xsi:type="dcterms:W3CDTF">2015-05-11T11:38:29Z</dcterms:created>
  <dcterms:modified xsi:type="dcterms:W3CDTF">2021-12-02T11:54:43Z</dcterms:modified>
</cp:coreProperties>
</file>